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 activeTab="1"/>
  </bookViews>
  <sheets>
    <sheet name="ETA" sheetId="5" r:id="rId1"/>
    <sheet name="RAP ETA" sheetId="6" r:id="rId2"/>
  </sheets>
  <calcPr calcId="152511"/>
</workbook>
</file>

<file path=xl/calcChain.xml><?xml version="1.0" encoding="utf-8"?>
<calcChain xmlns="http://schemas.openxmlformats.org/spreadsheetml/2006/main">
  <c r="G73" i="6" l="1"/>
  <c r="F73" i="6"/>
  <c r="M72" i="6"/>
  <c r="J72" i="6"/>
  <c r="M71" i="6"/>
  <c r="I70" i="6"/>
  <c r="H70" i="6"/>
  <c r="J69" i="6"/>
  <c r="M69" i="6" s="1"/>
  <c r="G69" i="6"/>
  <c r="F69" i="6"/>
  <c r="M73" i="6" l="1"/>
  <c r="M70" i="6"/>
  <c r="M183" i="5"/>
  <c r="M182" i="5"/>
  <c r="M180" i="5"/>
  <c r="M179" i="5"/>
  <c r="L182" i="5"/>
  <c r="L179" i="5"/>
  <c r="K181" i="5"/>
  <c r="M181" i="5" s="1"/>
  <c r="C111" i="6" l="1"/>
  <c r="C315" i="5" l="1"/>
  <c r="C314" i="5"/>
  <c r="C305" i="5"/>
  <c r="C297" i="5"/>
  <c r="C296" i="5"/>
  <c r="C294" i="5"/>
  <c r="C295" i="5" s="1"/>
  <c r="C293" i="5"/>
  <c r="C245" i="5" l="1"/>
</calcChain>
</file>

<file path=xl/sharedStrings.xml><?xml version="1.0" encoding="utf-8"?>
<sst xmlns="http://schemas.openxmlformats.org/spreadsheetml/2006/main" count="856" uniqueCount="316">
  <si>
    <t>Peças</t>
  </si>
  <si>
    <t>Haste de aterramento de aço-cobre - 5/8" por 2400 mm</t>
  </si>
  <si>
    <t>Cabo de aço cobreado de 3 x 9 AWG</t>
  </si>
  <si>
    <t xml:space="preserve">PARA RAIO 12 kV – polimérico – 10 kA </t>
  </si>
  <si>
    <t>Suporte para pára-raios</t>
  </si>
  <si>
    <t>Metros</t>
  </si>
  <si>
    <t xml:space="preserve">Cabine </t>
  </si>
  <si>
    <t>Isolador de passagem interno - 15KV</t>
  </si>
  <si>
    <t>Suporte para fixação muflas e terminais</t>
  </si>
  <si>
    <t>Chapa suporte isolador de passagem</t>
  </si>
  <si>
    <t>Isolador pedestal 15KV</t>
  </si>
  <si>
    <t>Placa de advertência "perigo alta tensão"</t>
  </si>
  <si>
    <t xml:space="preserve">Suporte para isolador pedestal </t>
  </si>
  <si>
    <t>Barramento de cobre bitola 6,4 mm ( 1/4'' )</t>
  </si>
  <si>
    <t>Conector concêntrico tipo T p/ vergalhão 1/4"</t>
  </si>
  <si>
    <t>Terminal reto p/ vergalhão 1/4"</t>
  </si>
  <si>
    <t xml:space="preserve">Eletroduto PVC ¾" </t>
  </si>
  <si>
    <t>Luva p/ eletroduto PVC 3/4"</t>
  </si>
  <si>
    <t xml:space="preserve">Curva 90.º longa de ¾" PVC </t>
  </si>
  <si>
    <t>Interruptor 1 teclas simples</t>
  </si>
  <si>
    <t>Suporte para fixação de para raios e muflas</t>
  </si>
  <si>
    <t>Suporte para isoladores de pedestal (1 para conjunto de 3 isol.)</t>
  </si>
  <si>
    <t xml:space="preserve">Suporte para fixação de TC </t>
  </si>
  <si>
    <t xml:space="preserve">Suporte para fixação de TP </t>
  </si>
  <si>
    <t>Porta de abertura central de 2x1,1 X 2,10 em chapa de aço</t>
  </si>
  <si>
    <t>Porta de abertura central de 1,0 X 2,10 em chapa de aço</t>
  </si>
  <si>
    <t>Grade de proteção para cubículos (ver medida no projeto)</t>
  </si>
  <si>
    <t>Placa de advertência “Cuidado Perigo de Morte Alta Tensão”</t>
  </si>
  <si>
    <t>Placa de advertência “Esta Chave Não Pode Ser Manobrada Sob Carga”</t>
  </si>
  <si>
    <t>Conjunto: Luminária blindada a prova de explosão e Lâmpada Fluorescente</t>
  </si>
  <si>
    <t>PL eletrônica, 220V, 23W</t>
  </si>
  <si>
    <t>Luminária de emergência 15W, autônoma, 3h</t>
  </si>
  <si>
    <t>Tomada universal 2P + T</t>
  </si>
  <si>
    <t>Caixa de passagem 2x4” em aço esmaltada</t>
  </si>
  <si>
    <t>Extintor de C02, 6kg</t>
  </si>
  <si>
    <t>Peça</t>
  </si>
  <si>
    <t>Disjuntor tripolar V MAX a Vácuo 17,5 KV 630 AMP 16KA
 MOTORIZADO 220 VCA – FABRICANTE ABB</t>
  </si>
  <si>
    <t>Rele primário sob corrente tipo PG eletromagnético monofásico
próprio para ser montado nos polos dos disjuntor de media tensão –
 Corrente nominal 150 A, com corrente de ajuste variando entre 150 a 240 A.</t>
  </si>
  <si>
    <t>Braço suporte tipo 'L'</t>
  </si>
  <si>
    <t>Braço antibalanço</t>
  </si>
  <si>
    <t>Cinta para poste circular de tamanho adequado</t>
  </si>
  <si>
    <t>Isolador de Ancoragem Polimérico</t>
  </si>
  <si>
    <t>Espaçador Losangular com Amarração</t>
  </si>
  <si>
    <t>Estribo para suporte tipo L</t>
  </si>
  <si>
    <t>Parafuso Cabeça Abaulada M16 x 45mm</t>
  </si>
  <si>
    <t>Parafuso Cabeça Abaulada M16 x 70mm</t>
  </si>
  <si>
    <t>Parafuso de Rosca Dupla M16 x Tamanho Adequado</t>
  </si>
  <si>
    <t>Porca quadrada</t>
  </si>
  <si>
    <t>Sapatilha</t>
  </si>
  <si>
    <t>Cinta poste circular</t>
  </si>
  <si>
    <t>Gancho olhal</t>
  </si>
  <si>
    <t>Mão francesa Plana</t>
  </si>
  <si>
    <t>Manilha Sapatilha</t>
  </si>
  <si>
    <t>Olhal para Parafuso</t>
  </si>
  <si>
    <t>Parafuso Cabeça Quadrada</t>
  </si>
  <si>
    <t>Pino para Isolador</t>
  </si>
  <si>
    <t>Porca olhal</t>
  </si>
  <si>
    <t>Sela para cruzeta</t>
  </si>
  <si>
    <t>Suporte L</t>
  </si>
  <si>
    <t>Isolador composto tipo bastão</t>
  </si>
  <si>
    <t>Cruzeta</t>
  </si>
  <si>
    <t>SUBESTAÇÃO TRANSFORMAÇÃO</t>
  </si>
  <si>
    <t>Alça pré-formada de estai</t>
  </si>
  <si>
    <t>Poste</t>
  </si>
  <si>
    <t>Poste de concreto circular - 11 / 1000</t>
  </si>
  <si>
    <t>Cabos e transformador</t>
  </si>
  <si>
    <t>Cabo alumínio protegido 50mm² (8,7/15KV)</t>
  </si>
  <si>
    <t>Cabo aço mensageiro 9,5mm²</t>
  </si>
  <si>
    <t>Conjunto</t>
  </si>
  <si>
    <t>Chave seccionadora tripolar com bases fusível protegidas - 250A</t>
  </si>
  <si>
    <t>Fusível 160A</t>
  </si>
  <si>
    <t>Disjuntor monopolar termomagnético 16A - ( 220/127 Volts - Ics min. 5kA / 380/220 Volts Ics 3kA)</t>
  </si>
  <si>
    <t>Kits</t>
  </si>
  <si>
    <t>Transformador de Corrente Classe de exatidão 500-5A</t>
  </si>
  <si>
    <t xml:space="preserve">Disjuntor Monopolar 4A </t>
  </si>
  <si>
    <t xml:space="preserve">Disjuntor Monopolar 6A </t>
  </si>
  <si>
    <t xml:space="preserve"> Multi indicador digital PAC 3100</t>
  </si>
  <si>
    <t>Transformador de Comando 500VA - Tensão Primário 380/440V - 60hZ  - Tensão Secundário 220V - 60hZ</t>
  </si>
  <si>
    <t>lâmpada fluorescente 25W COM INTERRUPTOR</t>
  </si>
  <si>
    <t>Fonte PHOENIX 5A - ENTRADA 100-240V / SAÍDA 24VCC</t>
  </si>
  <si>
    <t xml:space="preserve"> Botão de Comando duplo iluminado 24VCA (1NA+1NF)</t>
  </si>
  <si>
    <t>Botão de emergência IP 67 - Girar para Destravar</t>
  </si>
  <si>
    <t xml:space="preserve">PLACA ADICIONAL (CONTATO RJ45) </t>
  </si>
  <si>
    <t>NO-BREAKS SENOIDAL CAMPACT PLUS 1000VA</t>
  </si>
  <si>
    <t>Bobina de Disparo Remoto 110/220V</t>
  </si>
  <si>
    <t>CLP (Modelo sugerido:  SOFREL AS50 ou similar)</t>
  </si>
  <si>
    <t>Acionamento Externo p/ 3VT3</t>
  </si>
  <si>
    <t>Eixo Prolongador 365mm p/ 3VT2 / 3VT3</t>
  </si>
  <si>
    <t>Cabo Unipolar (cobre)</t>
  </si>
  <si>
    <t>95 mm² - EPR 1kV 90°C antichama - Azul neutro</t>
  </si>
  <si>
    <t>95 mm² - EPR 1kV 90°C antichama - Preto fase</t>
  </si>
  <si>
    <t>50 mm² - EPR 1kV 90°C antichama - verde proteção</t>
  </si>
  <si>
    <t>4 mm² - EPR 1kV 90°C antichama - Preto fase</t>
  </si>
  <si>
    <t>4 mm² - EPR 1kV 90°C antichama - Azul neutro</t>
  </si>
  <si>
    <t>4 mm² - EPR 1kV 90°C antichama - verde proteção</t>
  </si>
  <si>
    <t>Poste em aço carbono curvo de 6 metros braço simples, com:
1 Luminária pública fechada LED 150 W - 220 volts.</t>
  </si>
  <si>
    <t>Caixas</t>
  </si>
  <si>
    <t>Dispositivo Elétrico - sobrepor</t>
  </si>
  <si>
    <t>Conjunto 2xTomada 2PT 10A com suporte e placa  4'x2' completa</t>
  </si>
  <si>
    <t>Tomada 2PT 20A com suporte e placa  4'x2' completa</t>
  </si>
  <si>
    <t>Isolador polimérico tipo pino</t>
  </si>
  <si>
    <t>Resistência Desumidificador 30W 220V (150x85x40mm)</t>
  </si>
  <si>
    <t xml:space="preserve">Micro ventilador </t>
  </si>
  <si>
    <t>Chave de aferição em policarbonato cristalino, 20 A,
600V, 2,5KV, Possui duas tampas de proteção, sendo a
tampa interna destinada a proteger as 03 chaves de
tensão (quando abertas)</t>
  </si>
  <si>
    <t>Caixa de passagem subterrânea em alvenaria CP100 com lacre</t>
  </si>
  <si>
    <t>Conjunto interruptor 1 tecla simples e tomada 2PT 10A com suporte e placa  4'x2' completa</t>
  </si>
  <si>
    <t>Tomada 2PT 10A com suporte e placa  4'x2' completa</t>
  </si>
  <si>
    <t>2,5 mm² - PVC 700V 70°C antichama - Preto fase</t>
  </si>
  <si>
    <t>2,5 mm² - PVC 700V 70°C antichama - Azul neutro</t>
  </si>
  <si>
    <t>2,5 mm² - PVC 700V 70°C antichama - verde proteção</t>
  </si>
  <si>
    <t>4 mm² - PVC 700V 70°C antichama - Preto fase</t>
  </si>
  <si>
    <t>4 mm² - PVC 700V 70°C antichama - Azul neutro</t>
  </si>
  <si>
    <t>4 mm² - PVC 700V 70°C antichama - verde proteção</t>
  </si>
  <si>
    <t>1'' - Barra 3 metros</t>
  </si>
  <si>
    <t>Barras</t>
  </si>
  <si>
    <t>Condulete alumínio 1'' - 4x2" - sobrepor</t>
  </si>
  <si>
    <t>Placa lisa condulete alumínio 1'' - 4x2''</t>
  </si>
  <si>
    <t>Eletroduto aço galvanizado</t>
  </si>
  <si>
    <t>Eletroduto PEAD antichama</t>
  </si>
  <si>
    <t>4''</t>
  </si>
  <si>
    <t>1.1/4''</t>
  </si>
  <si>
    <t>Faixa de advertência - Padrão NBR 5410</t>
  </si>
  <si>
    <t>Cabo de cobre nu 50mm² ( 7 fios de 3,00mm ) - (Malha de aterramento/solo)</t>
  </si>
  <si>
    <t>Cabo de cobre nu 35mm² ( 7 fios de 2,50mm ) - (Malha de captação/descidas)</t>
  </si>
  <si>
    <t>Eletroduto PVC classe A 1''</t>
  </si>
  <si>
    <t>Conector de medição, com caixa suspensa.</t>
  </si>
  <si>
    <t>Abraçadeira tipo cola 1'', com parafuso e bucha para fixação.</t>
  </si>
  <si>
    <t>Terminal a compressão cabo 35mm² - para conexão das descidas em estruturas metálicas e 
para conexão a estruturas metálicas.</t>
  </si>
  <si>
    <t>Presilha latão para cabo cobre 35mm², com parafuso r/s e bucha nylon S-6 
(Fixação do cabo de descida a estrutura após o eletroduto)</t>
  </si>
  <si>
    <t>Haste tipo Copperweld 5/8''x2,4m ( Alta camada )</t>
  </si>
  <si>
    <t>Caixa de inspeção tipo solo com tampa.
Nota: verificar se o local de instalação da caixa haverá passagem de pessoas e/ou veículos para que coloque
tampa reforçada</t>
  </si>
  <si>
    <t>Conector reforçado para conexão de 2 cabos de cobre a haste de aterramento</t>
  </si>
  <si>
    <t>Conector de pressão 50mm²</t>
  </si>
  <si>
    <t>Barra de equalização - BEP</t>
  </si>
  <si>
    <t>Descrição</t>
  </si>
  <si>
    <t>Unidade</t>
  </si>
  <si>
    <t>SPDA</t>
  </si>
  <si>
    <t>Quant.</t>
  </si>
  <si>
    <t>Luminária de emergência LED 2x8W</t>
  </si>
  <si>
    <t>Eletroduto PVC rígido antichama</t>
  </si>
  <si>
    <t>Abraçadeira tipo alumínio - 1''</t>
  </si>
  <si>
    <t>Parafuso, bucha S6 e arruela lisa Ø1/4"</t>
  </si>
  <si>
    <t>Kit para solda exotérmica 2 x cabos/haste</t>
  </si>
  <si>
    <t>Iluminação</t>
  </si>
  <si>
    <t>Lista de materiais.
Lista  orientativa - deve ser revisada/finalizada pelo executor
Obra: Captação de Agua</t>
  </si>
  <si>
    <t>Manopla c/ Bloqueio por cadeado p/ 3VT3</t>
  </si>
  <si>
    <t>Termostato mecânico 0ºC a + 60ºC 10A Contato NF IP30</t>
  </si>
  <si>
    <t>Poste de concreto DT - 11 / 600</t>
  </si>
  <si>
    <t>Disjuntor tripolar termomagnético 175A - ( 380/220 Volts - Ics min. 10kA )</t>
  </si>
  <si>
    <t>Disjuntor tripolar termomagnético 80A - ( 380/220 Volts - Ics min. 10kA )</t>
  </si>
  <si>
    <t>Disjuntor tripolar termomagnético ajustável 800A com disparador 315-800A - ( 380/220 Volts - Ics min. 10kA )</t>
  </si>
  <si>
    <t>QGBT ETA</t>
  </si>
  <si>
    <t>Tomada industrial de embutir femea 3P+T 63A 220/380V Isol. IP54</t>
  </si>
  <si>
    <t>Tomada industrial de embutir femea 2P+T 32A 220/380V Isol. IP54</t>
  </si>
  <si>
    <t>185 mm² - EPR 1kV 90°C antichama - Preto fase</t>
  </si>
  <si>
    <t>Alça Pré-formada para Cabo de Aço</t>
  </si>
  <si>
    <t>Arruela Quadrada 38mm</t>
  </si>
  <si>
    <t>Braço Suporte tipo "C"</t>
  </si>
  <si>
    <t>Isolador de Pino Polimérico</t>
  </si>
  <si>
    <t>Pino Curto para Isolador</t>
  </si>
  <si>
    <t>Porca Olhal</t>
  </si>
  <si>
    <t>Conector terminal a compressão</t>
  </si>
  <si>
    <t>Conector terminal a compressão cabo barra para aterramento</t>
  </si>
  <si>
    <t>Grampo de ancoragem</t>
  </si>
  <si>
    <t>Para raios</t>
  </si>
  <si>
    <t>CCM ETA</t>
  </si>
  <si>
    <t>Botão de Comando duplo iluminado 24VCA (1NA+1NF)</t>
  </si>
  <si>
    <t>Disjuntor motor 6,3-10A</t>
  </si>
  <si>
    <t>Contactora 16A</t>
  </si>
  <si>
    <t xml:space="preserve">Disjuntor Monopolar 16A </t>
  </si>
  <si>
    <t>16 mm² - EPR 1kV 90°C antichama - verde proteção</t>
  </si>
  <si>
    <t>Cabo PP 4x#2x1,0 1kV 90°C antichama</t>
  </si>
  <si>
    <t>2'' - Barra 3 metros</t>
  </si>
  <si>
    <t>2'' - Curva 90° aço galvanizado</t>
  </si>
  <si>
    <t>2'' - Conector sealtub</t>
  </si>
  <si>
    <t>2'' - Seal tub</t>
  </si>
  <si>
    <t>2'' - Condulete ou caixa 10x10</t>
  </si>
  <si>
    <t>1'' - Curva 90° aço galvanizado</t>
  </si>
  <si>
    <t>1'' - Luva  aço galvanizado</t>
  </si>
  <si>
    <t>1'' - Conector sealtub</t>
  </si>
  <si>
    <t>1'' - Seal tub</t>
  </si>
  <si>
    <t>1'' - Condulete</t>
  </si>
  <si>
    <t>2'' - Luva aço galvanizado</t>
  </si>
  <si>
    <t>2''</t>
  </si>
  <si>
    <t>3''</t>
  </si>
  <si>
    <t>CASA DE QUIMICA</t>
  </si>
  <si>
    <t>6 mm² - PVC 700V 70°C antichama - Preto fase</t>
  </si>
  <si>
    <t>6 mm² - PVC 700V 70°C antichama - Azul neutro</t>
  </si>
  <si>
    <t>6 mm² - PVC 700V 70°C antichama - verde proteção</t>
  </si>
  <si>
    <t>Disjuntor tripolar termomagnético 10A - ( 220/127 Volts - Ics min. 5kA / 380/220 Volts Ics 3kA )</t>
  </si>
  <si>
    <t>Disjuntor tripolar termomagnético 100A - ( 220/127 Volts - Ics min. 5kA / 380/220 Volts Ics 10kA )</t>
  </si>
  <si>
    <t>Disjuntor tripolar termomagnético 175A - ( 220/127 Volts - Ics min. 5kA / 380/220 Volts Ics 10kA )</t>
  </si>
  <si>
    <t>Disjuntor unipolar termomagnético 10A - ( 220/127 Volts - Ics min. 5kA / 380/220 Volts Ics 3kA )</t>
  </si>
  <si>
    <t>Disjuntor unipolar termomagnético 13A - ( 220/127 Volts - Ics min. 5kA / 380/220 Volts Ics 3kA )</t>
  </si>
  <si>
    <t>Disjuntor unipolar termomagnético 32A - ( 220/127 Volts - Ics min. 5kA / 380/220 Volts Ics 3kA )</t>
  </si>
  <si>
    <t>Interruptor residual - monopolar</t>
  </si>
  <si>
    <t>Interruptor bipolar DR 16A - ( 380/220 Volts - Ics 5kA )- ( fase/neutro - In 30mA )</t>
  </si>
  <si>
    <t>Interruptor bipolar DR 40A - ( 380/220 Volts - Ics 5kA )- ( fase/neutro - In 30mA )</t>
  </si>
  <si>
    <t>Eletrocalha</t>
  </si>
  <si>
    <t>Eletrocalha perfurada tipo C 100x100mm com tampa chapa 18 - barra 3 metros
(área dos furos maior que 30% da área da bandeja.)</t>
  </si>
  <si>
    <r>
      <t xml:space="preserve">Vergalhão rosca total 3/8'' em aço galvanizado
</t>
    </r>
    <r>
      <rPr>
        <sz val="11"/>
        <color rgb="FFFF0000"/>
        <rFont val="Calibri"/>
        <family val="2"/>
        <scheme val="minor"/>
      </rPr>
      <t>Verificar altura da eletrocalha ate a treliça, considera 0,5m</t>
    </r>
  </si>
  <si>
    <t>Porca e arruela 3/8''</t>
  </si>
  <si>
    <t>Kit</t>
  </si>
  <si>
    <t>Arruela adaptadora para perfilado</t>
  </si>
  <si>
    <t>Perfilado 38x38</t>
  </si>
  <si>
    <t>Chumbador hilti ø3/8" com arruela (golpe de metal)</t>
  </si>
  <si>
    <t>Eletroduto PVC antichama</t>
  </si>
  <si>
    <t>3/4''</t>
  </si>
  <si>
    <t>1''</t>
  </si>
  <si>
    <t>Faixa de alerta conforme 5410</t>
  </si>
  <si>
    <r>
      <rPr>
        <sz val="10"/>
        <color rgb="FFFF0000"/>
        <rFont val="Arial"/>
        <family val="2"/>
      </rPr>
      <t>QDFL-04</t>
    </r>
    <r>
      <rPr>
        <sz val="10"/>
        <color theme="1"/>
        <rFont val="Arial"/>
        <family val="2"/>
      </rPr>
      <t xml:space="preserve">
Quadro distribuição, chapas e perfis de aço, tratadas contra oxidações, pintados com tinta híbrida a pó RAL 7032, perfil
especial de borracha,  IP 54, flange na parte superior para entrada e saída de cabos, com:
• Capacidade 70 posições, mais disjuntor geral;
• Barramento trifásico 400A (Cobre)
• Barramento de neutro e terra</t>
    </r>
  </si>
  <si>
    <t>Dispositivo Elétrico - embutido</t>
  </si>
  <si>
    <t>Interruptor 1 tecla simples, com suporte e placa  4''x2'' completa - Marca Pial Legrand ou similar</t>
  </si>
  <si>
    <t xml:space="preserve">Tomada 2PT 10A, com suporte e placa  4''x2'' completa - Marca Pial Legrand ou similar </t>
  </si>
  <si>
    <t>Placa lisa furo centro 4''x2'' - instalação ar condicionados, ponto mictório, etc..</t>
  </si>
  <si>
    <t>Interruptor 2 teclas simples, com suporte e placa  4''x2'' completa - Marca Pial Legrand ou similar</t>
  </si>
  <si>
    <t>Plafon LED 18W</t>
  </si>
  <si>
    <t>Plafon LED 24W</t>
  </si>
  <si>
    <t>PVC ortogonal 3''x3''</t>
  </si>
  <si>
    <t>PVC 4''x2''</t>
  </si>
  <si>
    <t>Muflas externa 15KV</t>
  </si>
  <si>
    <t>Muflas interna 15KV</t>
  </si>
  <si>
    <t>Rele térmico 8-12,5A</t>
  </si>
  <si>
    <t>Luminária LED hermética 60W</t>
  </si>
  <si>
    <t>Chave seccionadora tripolar, com acionamento simultâneo nas três fases e com acionamento
por alavanca de operação manual com  controle externo à grade de proteção, com as
características a seguir, Tensão nominal 15kV, Corrente Nominal 600A, NBI 95kV</t>
  </si>
  <si>
    <t>Disjuntor tripolar termomagnético 125A - ( 380/220 Volts - Ics min. 10kA )</t>
  </si>
  <si>
    <t>Disjuntor tripolar termomagnético 63A - ( 380/220 Volts - Ics min. 10kA )</t>
  </si>
  <si>
    <t>Disjuntor monopolar termomagnético 10A - ( 220/127 Volts - Ics min. 5kA / 380/220 Volts Ics 3kA)</t>
  </si>
  <si>
    <t>INVERSOR DE FREQUÊNCIA 88A (Marcas sugeridas: Danfoss, Schneider Electric ou similar)</t>
  </si>
  <si>
    <t>Quadro distribuição, chapas e perfis de aço, tratadas contra oxidações, pintados com tinta híbrida a pó RAL 7032, perfil especial de borracha,  IP 54, flange na parte superior para entrada e saída de cabos, com:
• Armário 1200x1200x250mm
• Barramento trifásico (Cobre)
• Barramento de neutro e terra (Cobre)</t>
  </si>
  <si>
    <t>Quadro distribuição, chapas e perfis de aço, tratadas contra oxidações, pintados com tinta híbrida a pó RAL 7032, perfil especial de borracha,  IP 54, flange na parte superior para entrada e saída de cabos, com:
• Capacidade: Inversor 89A e disjuntor 80A;
• Armário 600x800x2000mm
• Barramento trifásico 500A (Cobre)
• Barramento de neutro e terra</t>
  </si>
  <si>
    <t>25 mm² - EPR 1kV 90°C antichama - Preto fase</t>
  </si>
  <si>
    <t>50 mm² - EPR 1kV 90°C antichama - Preto fase</t>
  </si>
  <si>
    <t>25 mm² - EPR 1kV 90°C antichama - verde proteção</t>
  </si>
  <si>
    <t>Poste em aço carbono curvo de 6 metros braço duplo, com:
2 Luminária pública fechada LED 150 W - 220 volts.</t>
  </si>
  <si>
    <t>Disjuntor monopolar termomagnético 32A - ( 220/127 Volts - Ics min. 5kA / 380/220 Volts Ics 3kA )</t>
  </si>
  <si>
    <t>Disjuntor tripolar termomagnético 100A - ( 380/220 Volts - Ics min. 10kA )</t>
  </si>
  <si>
    <t>CCM 50CV - SOPRADOR</t>
  </si>
  <si>
    <t>6 mm² - EPR 1kV 90°C antichama - Preto fase</t>
  </si>
  <si>
    <t>6 mm² - EPR 1kV 90°C antichama - Azul neutro</t>
  </si>
  <si>
    <t xml:space="preserve">Disjuntor Monopolar 10A </t>
  </si>
  <si>
    <t>Contactora tripolar 12A</t>
  </si>
  <si>
    <t>Botão comando pulsante preto 1NA</t>
  </si>
  <si>
    <t>Botão de emergência com chave 1NF</t>
  </si>
  <si>
    <t>IDR (interruptor residual 40A bipolar)  380/220 Volts - Ics min. 5kA</t>
  </si>
  <si>
    <t>IDR (interruptor residual 63A Tetrapolar)  380/220 Volts - Ics min. 5kA</t>
  </si>
  <si>
    <t>CE4</t>
  </si>
  <si>
    <t>Dispositivo de proteção contra surto 275 V - 25 KA - (Marca Siemens ou similar) - Classe I</t>
  </si>
  <si>
    <t>Dispositivo de proteção contra surto 275 V - 25 KA - (Marca Siemens ou similar) - Classe II</t>
  </si>
  <si>
    <t>ESTRUTURA CE1A-CFA</t>
  </si>
  <si>
    <t>Seccionadora unipolar 400A</t>
  </si>
  <si>
    <t>ESTRUTURA CE3U-CFA.MUFLA</t>
  </si>
  <si>
    <t>Transformador trifásico - 13,8 KV – 380 / 220 - 1000 KVA</t>
  </si>
  <si>
    <t>Quadro distribuição, chapas e perfis de aço, tratadas contra oxidações, pintados com tinta híbrida a pó RAL 7032, perfil especial de borracha,  IP 54, flange na parte superior para entrada e saída de cabos, com:
• Capacidade 40 posições, mais disjuntor geral de 1600A;
• Armário 1600x800x2000mm
• Barramento trifásico 3200A (Cobre)
• Barramento de neutro e terra</t>
  </si>
  <si>
    <t>Luminária hermética blindada IP65 LED 40W</t>
  </si>
  <si>
    <t>Lista de materiais.
Lista  orientativa - deve ser revisada/finalizada pelo executor
Obra: RAP 01</t>
  </si>
  <si>
    <t>QGBT RAP 01</t>
  </si>
  <si>
    <t>Quadro distribuição, chapas e perfis de aço, tratadas contra oxidações, pintados com tinta híbrida a pó RAL 7032, perfil especial de borracha,  IP 54, flange na parte superior para entrada e saída de cabos, com:
• Capacidade 40 posições, mais disjuntor geral de 800A;
• Armário 1200x800x2000mm
• Barramento trifásico 800A (Cobre)
• Barramento de neutro e terra</t>
  </si>
  <si>
    <t>Disjuntor tripolar termomagnético ajustável 630A com disparador 250-630A - ( 380/220 Volts - Ics min. 10kA )</t>
  </si>
  <si>
    <t>Disjuntor tripolar termomagnético ajustável 400A com disparador 160-400A - ( 380/220 Volts - Ics min. 10kA )</t>
  </si>
  <si>
    <t>Disjuntor tripolar termomagnético 63A - ( 220/127 Volts - Ics min. 5kA / 380/220 Volts Ics 3kA )</t>
  </si>
  <si>
    <t>CCM 400CV</t>
  </si>
  <si>
    <t>Quadro distribuição, chapas e perfis de aço, tratadas contra oxidações, pintados com tinta híbrida a pó RAL 7032, perfil especial de borracha,  IP 54, flange na parte superior para entrada e saída de cabos, com:
• Capacidade: Inversor 588A e disjuntor ajustável 250-630A;
• Armário 1200x800x2000mm
• Barramento trifásico 500A (Cobre)
• Barramento de neutro e terra</t>
  </si>
  <si>
    <t>INVERSOR DE FREQUÊNCIA 588A (Marcas sugeridas: Danfoss, Schneider Electric ou similar)</t>
  </si>
  <si>
    <t>CCM 150CV</t>
  </si>
  <si>
    <t>Quadro distribuição, chapas e perfis de aço, tratadas contra oxidações, pintados com tinta híbrida a pó RAL 7032, perfil especial de borracha,  IP 54, flange na parte superior para entrada e saída de cabos, com:
• Capacidade: Inversor 250A e disjuntor ajustável 160-400A;
• Armário 1000x600x2000mm
• Barramento trifásico 500A (Cobre)
• Barramento de neutro e terra</t>
  </si>
  <si>
    <t xml:space="preserve"> Termostato mecânico 0ºC a + 60ºC 10A Contato NF IP30</t>
  </si>
  <si>
    <t xml:space="preserve"> INVERSOR DE FREQUÊNCIA 260A (Marcas sugeridas: Danfoss, Schneider Electric ou similar)</t>
  </si>
  <si>
    <t>Poste em aço carbono curvo de 6 metros braço duplo, com:
1 Luminária pública fechada LED 150 W - 220 volts.</t>
  </si>
  <si>
    <t>Luminária hermética blindada IP65 para 2 lâmpadas LED tubular 36W, com
2 Lâmpadas LED tubular 36W/220V
4 Soquetes adequados</t>
  </si>
  <si>
    <t>4'' - Barra 3 metros</t>
  </si>
  <si>
    <t>Curva 90° 4'' aço galvanizado</t>
  </si>
  <si>
    <t>Luva 4'' aço galvanizado</t>
  </si>
  <si>
    <t>Conector sealtub 4''</t>
  </si>
  <si>
    <t>Seal tub 4''</t>
  </si>
  <si>
    <t>Sensores</t>
  </si>
  <si>
    <t>35 mm² - EPR 1kV 90°C antichama - Preto fase</t>
  </si>
  <si>
    <t>10 mm² - EPR 1kV 90°C antichama - Preto fase</t>
  </si>
  <si>
    <t>10 mm² - EPR 1kV 90°C antichama - Azul neutro</t>
  </si>
  <si>
    <t>10 mm² - EPR 1kV 90°C antichama - verde proteção</t>
  </si>
  <si>
    <t>CCM BOMBAS DOSADORAS</t>
  </si>
  <si>
    <t>Quadro distribuição, chapas e perfis de aço, tratadas contra oxidações, pintados com tinta híbrida a pó RAL 7032, perfil especial de borracha,  IP 54, flange na parte superior para entrada e saída de cabos, com:
• Armário 800x600x250mm
• Barramento trifásico (Cobre)
• Barramento de neutro e terra (Cobre)</t>
  </si>
  <si>
    <t>Disjuntor tripolar termomagnético 40A - ( 380/220 Volts - Ics min. 10kA )</t>
  </si>
  <si>
    <t>Contato auxiliar NA</t>
  </si>
  <si>
    <t>Disjuntor motor 2,5-4A</t>
  </si>
  <si>
    <t>Contactora 12A</t>
  </si>
  <si>
    <t>Rele térmico 2,8-4A</t>
  </si>
  <si>
    <t>m13</t>
  </si>
  <si>
    <t>m14</t>
  </si>
  <si>
    <t>150 mm² - EPR 1kV 90°C antichama - Preto fase</t>
  </si>
  <si>
    <t>m15</t>
  </si>
  <si>
    <t>m16</t>
  </si>
  <si>
    <t>qgbt rap</t>
  </si>
  <si>
    <t>qdfl</t>
  </si>
  <si>
    <t>QGBT</t>
  </si>
  <si>
    <t>* Nota: estamos no aguardo do projeto da Nord para verificar/confirmar sensores</t>
  </si>
  <si>
    <t>Eletroduto PEAD antichama 1.1/4''</t>
  </si>
  <si>
    <t>Eletroduto aço galvanizado 1''</t>
  </si>
  <si>
    <t>Curva 90° aço galvanizado 1''</t>
  </si>
  <si>
    <t>Condulete aço galvanizado 1''</t>
  </si>
  <si>
    <t>Conctor sealtub 1''</t>
  </si>
  <si>
    <t>Seal Tub 1 ''</t>
  </si>
  <si>
    <t>Condutor alimentação/sinal - 2 x 2 x 1mm² (par trançado blindado)
Verificar manual do Transmissor de pressão  / Transmissor de nível ultrassónico / Macro medidor</t>
  </si>
  <si>
    <t>Caixa de passagem subterrânea em alvenaria CP40 com lacre</t>
  </si>
  <si>
    <t>Caixa de passagem subterrânea em alvenaria CP60 com lacre</t>
  </si>
  <si>
    <t>Conector sealtub 1''</t>
  </si>
  <si>
    <t>Transmissor  de vazão para canal aberto "Calha Parshall" (vazão do sistema 300l/s), com visor e display</t>
  </si>
  <si>
    <r>
      <t>Tran</t>
    </r>
    <r>
      <rPr>
        <sz val="10"/>
        <rFont val="Arial"/>
        <family val="2"/>
      </rPr>
      <t>smissor de pressão (20m.c.a.), com visor e display</t>
    </r>
  </si>
  <si>
    <r>
      <t>Tran</t>
    </r>
    <r>
      <rPr>
        <sz val="10"/>
        <rFont val="Arial"/>
        <family val="2"/>
      </rPr>
      <t>smissor de pressão (76m.c.a.), com visor e display</t>
    </r>
  </si>
  <si>
    <t>Macro medidor (Diametro 400mm - Vazão 250l/s), com visor e display</t>
  </si>
  <si>
    <t>Transmissor de nível ultrassónico</t>
  </si>
  <si>
    <t>Condutor alimentação/sinal - 2 x 2 x 1mm² (par trançado blindado)
Verificar manual do transmissor de pressão e Macro medidor</t>
  </si>
  <si>
    <t>Janela de iluminação 3,00x1,00</t>
  </si>
  <si>
    <t>Janela de iluminação 1,00x0,60</t>
  </si>
  <si>
    <t>Janela de ventilação 2,00x1,00</t>
  </si>
  <si>
    <t>Janela de ventilação 1,00x0,60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</si>
</sst>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18" fontId="5" fillId="0" borderId="2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6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/>
    </xf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0" fillId="0" borderId="2" xfId="0" applyFill="1" applyBorder="1"/>
    <xf numFmtId="0" fontId="2" fillId="0" borderId="2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4" fillId="0" borderId="2" xfId="0" applyFont="1" applyBorder="1" applyAlignment="1">
      <alignment vertical="center"/>
    </xf>
    <xf numFmtId="0" fontId="0" fillId="0" borderId="3" xfId="0" applyBorder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8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0" fillId="4" borderId="0" xfId="0" applyFill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7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39"/>
  <sheetViews>
    <sheetView topLeftCell="A317" workbookViewId="0">
      <selection activeCell="B331" sqref="B331"/>
    </sheetView>
  </sheetViews>
  <sheetFormatPr defaultRowHeight="15" x14ac:dyDescent="0.25"/>
  <cols>
    <col min="2" max="2" width="120" customWidth="1"/>
    <col min="3" max="3" width="8" bestFit="1" customWidth="1"/>
    <col min="4" max="4" width="9.140625" bestFit="1" customWidth="1"/>
    <col min="6" max="6" width="11.5703125" bestFit="1" customWidth="1"/>
  </cols>
  <sheetData>
    <row r="1" spans="2:4" ht="15.75" thickBot="1" x14ac:dyDescent="0.3"/>
    <row r="2" spans="2:4" ht="45" customHeight="1" x14ac:dyDescent="0.25">
      <c r="B2" s="48" t="s">
        <v>144</v>
      </c>
      <c r="C2" s="49"/>
      <c r="D2" s="50"/>
    </row>
    <row r="3" spans="2:4" x14ac:dyDescent="0.25">
      <c r="B3" s="51"/>
      <c r="C3" s="52"/>
      <c r="D3" s="53"/>
    </row>
    <row r="4" spans="2:4" x14ac:dyDescent="0.25">
      <c r="B4" s="54" t="s">
        <v>61</v>
      </c>
      <c r="C4" s="55"/>
      <c r="D4" s="56"/>
    </row>
    <row r="5" spans="2:4" x14ac:dyDescent="0.25">
      <c r="B5" s="20" t="s">
        <v>134</v>
      </c>
      <c r="C5" s="3" t="s">
        <v>137</v>
      </c>
      <c r="D5" s="15" t="s">
        <v>135</v>
      </c>
    </row>
    <row r="6" spans="2:4" x14ac:dyDescent="0.25">
      <c r="B6" s="54" t="s">
        <v>251</v>
      </c>
      <c r="C6" s="55"/>
      <c r="D6" s="56"/>
    </row>
    <row r="7" spans="2:4" x14ac:dyDescent="0.25">
      <c r="B7" s="22" t="s">
        <v>155</v>
      </c>
      <c r="C7" s="2">
        <v>2</v>
      </c>
      <c r="D7" s="40" t="s">
        <v>0</v>
      </c>
    </row>
    <row r="8" spans="2:4" x14ac:dyDescent="0.25">
      <c r="B8" s="22" t="s">
        <v>156</v>
      </c>
      <c r="C8" s="2">
        <v>4</v>
      </c>
      <c r="D8" s="40" t="s">
        <v>0</v>
      </c>
    </row>
    <row r="9" spans="2:4" x14ac:dyDescent="0.25">
      <c r="B9" s="22" t="s">
        <v>157</v>
      </c>
      <c r="C9" s="2">
        <v>1</v>
      </c>
      <c r="D9" s="40" t="s">
        <v>0</v>
      </c>
    </row>
    <row r="10" spans="2:4" x14ac:dyDescent="0.25">
      <c r="B10" s="22" t="s">
        <v>161</v>
      </c>
      <c r="C10" s="2">
        <v>3</v>
      </c>
      <c r="D10" s="40" t="s">
        <v>0</v>
      </c>
    </row>
    <row r="11" spans="2:4" x14ac:dyDescent="0.25">
      <c r="B11" s="22" t="s">
        <v>162</v>
      </c>
      <c r="C11" s="2">
        <v>3</v>
      </c>
      <c r="D11" s="40" t="s">
        <v>0</v>
      </c>
    </row>
    <row r="12" spans="2:4" x14ac:dyDescent="0.25">
      <c r="B12" s="22" t="s">
        <v>163</v>
      </c>
      <c r="C12" s="2">
        <v>3</v>
      </c>
      <c r="D12" s="40" t="s">
        <v>0</v>
      </c>
    </row>
    <row r="13" spans="2:4" x14ac:dyDescent="0.25">
      <c r="B13" s="22" t="s">
        <v>158</v>
      </c>
      <c r="C13" s="2">
        <v>3</v>
      </c>
      <c r="D13" s="40" t="s">
        <v>0</v>
      </c>
    </row>
    <row r="14" spans="2:4" x14ac:dyDescent="0.25">
      <c r="B14" s="22" t="s">
        <v>46</v>
      </c>
      <c r="C14" s="2">
        <v>3</v>
      </c>
      <c r="D14" s="40" t="s">
        <v>0</v>
      </c>
    </row>
    <row r="15" spans="2:4" x14ac:dyDescent="0.25">
      <c r="B15" s="22" t="s">
        <v>164</v>
      </c>
      <c r="C15" s="2">
        <v>3</v>
      </c>
      <c r="D15" s="40" t="s">
        <v>0</v>
      </c>
    </row>
    <row r="16" spans="2:4" x14ac:dyDescent="0.25">
      <c r="B16" s="22" t="s">
        <v>159</v>
      </c>
      <c r="C16" s="2">
        <v>3</v>
      </c>
      <c r="D16" s="40" t="s">
        <v>0</v>
      </c>
    </row>
    <row r="17" spans="2:5" x14ac:dyDescent="0.25">
      <c r="B17" s="22" t="s">
        <v>160</v>
      </c>
      <c r="C17" s="2">
        <v>3</v>
      </c>
      <c r="D17" s="40" t="s">
        <v>0</v>
      </c>
    </row>
    <row r="18" spans="2:5" x14ac:dyDescent="0.25">
      <c r="B18" s="22" t="s">
        <v>48</v>
      </c>
      <c r="C18" s="2">
        <v>2</v>
      </c>
      <c r="D18" s="40" t="s">
        <v>0</v>
      </c>
    </row>
    <row r="19" spans="2:5" x14ac:dyDescent="0.25">
      <c r="B19" s="27" t="s">
        <v>1</v>
      </c>
      <c r="C19" s="5">
        <v>12</v>
      </c>
      <c r="D19" s="40" t="s">
        <v>0</v>
      </c>
    </row>
    <row r="20" spans="2:5" x14ac:dyDescent="0.25">
      <c r="B20" s="27" t="s">
        <v>2</v>
      </c>
      <c r="C20" s="5">
        <v>60</v>
      </c>
      <c r="D20" s="40" t="s">
        <v>0</v>
      </c>
    </row>
    <row r="21" spans="2:5" x14ac:dyDescent="0.25">
      <c r="B21" s="27" t="s">
        <v>3</v>
      </c>
      <c r="C21" s="5">
        <v>3</v>
      </c>
      <c r="D21" s="40" t="s">
        <v>0</v>
      </c>
    </row>
    <row r="22" spans="2:5" x14ac:dyDescent="0.25">
      <c r="B22" s="27" t="s">
        <v>4</v>
      </c>
      <c r="C22" s="5">
        <v>3</v>
      </c>
      <c r="D22" s="40" t="s">
        <v>0</v>
      </c>
    </row>
    <row r="23" spans="2:5" x14ac:dyDescent="0.25">
      <c r="B23" s="25" t="s">
        <v>220</v>
      </c>
      <c r="C23" s="39">
        <v>4</v>
      </c>
      <c r="D23" s="40" t="s">
        <v>0</v>
      </c>
    </row>
    <row r="24" spans="2:5" x14ac:dyDescent="0.25">
      <c r="B24" s="25" t="s">
        <v>8</v>
      </c>
      <c r="C24" s="39">
        <v>1</v>
      </c>
      <c r="D24" s="40" t="s">
        <v>0</v>
      </c>
    </row>
    <row r="25" spans="2:5" x14ac:dyDescent="0.25">
      <c r="B25" s="24" t="s">
        <v>60</v>
      </c>
      <c r="C25" s="2">
        <v>2</v>
      </c>
      <c r="D25" s="40" t="s">
        <v>0</v>
      </c>
      <c r="E25" s="37"/>
    </row>
    <row r="26" spans="2:5" x14ac:dyDescent="0.25">
      <c r="B26" s="22" t="s">
        <v>250</v>
      </c>
      <c r="C26" s="2">
        <v>3</v>
      </c>
      <c r="D26" s="40" t="s">
        <v>0</v>
      </c>
      <c r="E26" s="37"/>
    </row>
    <row r="27" spans="2:5" x14ac:dyDescent="0.25">
      <c r="B27" s="24" t="s">
        <v>58</v>
      </c>
      <c r="C27" s="2">
        <v>3</v>
      </c>
      <c r="D27" s="40" t="s">
        <v>0</v>
      </c>
      <c r="E27" s="37"/>
    </row>
    <row r="28" spans="2:5" x14ac:dyDescent="0.25">
      <c r="B28" s="54" t="s">
        <v>246</v>
      </c>
      <c r="C28" s="55"/>
      <c r="D28" s="56"/>
    </row>
    <row r="29" spans="2:5" x14ac:dyDescent="0.25">
      <c r="B29" s="22" t="s">
        <v>163</v>
      </c>
      <c r="C29" s="2">
        <v>6</v>
      </c>
      <c r="D29" s="38" t="s">
        <v>0</v>
      </c>
      <c r="E29" s="37"/>
    </row>
    <row r="30" spans="2:5" x14ac:dyDescent="0.25">
      <c r="B30" s="22" t="s">
        <v>158</v>
      </c>
      <c r="C30" s="2">
        <v>6</v>
      </c>
      <c r="D30" s="38" t="s">
        <v>0</v>
      </c>
      <c r="E30" s="37"/>
    </row>
    <row r="31" spans="2:5" x14ac:dyDescent="0.25">
      <c r="B31" s="22" t="s">
        <v>157</v>
      </c>
      <c r="C31" s="2">
        <v>1</v>
      </c>
      <c r="D31" s="38" t="s">
        <v>0</v>
      </c>
      <c r="E31" s="37"/>
    </row>
    <row r="32" spans="2:5" x14ac:dyDescent="0.25">
      <c r="B32" s="22" t="s">
        <v>164</v>
      </c>
      <c r="C32" s="2">
        <v>3</v>
      </c>
      <c r="D32" s="38" t="s">
        <v>0</v>
      </c>
      <c r="E32" s="37"/>
    </row>
    <row r="33" spans="2:5" x14ac:dyDescent="0.25">
      <c r="B33" s="22" t="s">
        <v>48</v>
      </c>
      <c r="C33" s="2">
        <v>6</v>
      </c>
      <c r="D33" s="38" t="s">
        <v>0</v>
      </c>
      <c r="E33" s="37"/>
    </row>
    <row r="34" spans="2:5" x14ac:dyDescent="0.25">
      <c r="B34" s="54" t="s">
        <v>249</v>
      </c>
      <c r="C34" s="55"/>
      <c r="D34" s="56"/>
    </row>
    <row r="35" spans="2:5" x14ac:dyDescent="0.25">
      <c r="B35" s="22" t="s">
        <v>38</v>
      </c>
      <c r="C35" s="2">
        <v>1</v>
      </c>
      <c r="D35" s="40" t="s">
        <v>0</v>
      </c>
    </row>
    <row r="36" spans="2:5" x14ac:dyDescent="0.25">
      <c r="B36" s="22" t="s">
        <v>39</v>
      </c>
      <c r="C36" s="2">
        <v>1</v>
      </c>
      <c r="D36" s="40" t="s">
        <v>0</v>
      </c>
    </row>
    <row r="37" spans="2:5" x14ac:dyDescent="0.25">
      <c r="B37" s="22" t="s">
        <v>40</v>
      </c>
      <c r="C37" s="2">
        <v>3</v>
      </c>
      <c r="D37" s="40" t="s">
        <v>0</v>
      </c>
    </row>
    <row r="38" spans="2:5" x14ac:dyDescent="0.25">
      <c r="B38" s="22" t="s">
        <v>41</v>
      </c>
      <c r="C38" s="2">
        <v>1</v>
      </c>
      <c r="D38" s="40" t="s">
        <v>0</v>
      </c>
    </row>
    <row r="39" spans="2:5" x14ac:dyDescent="0.25">
      <c r="B39" s="22" t="s">
        <v>42</v>
      </c>
      <c r="C39" s="2">
        <v>1</v>
      </c>
      <c r="D39" s="40" t="s">
        <v>0</v>
      </c>
    </row>
    <row r="40" spans="2:5" x14ac:dyDescent="0.25">
      <c r="B40" s="22" t="s">
        <v>43</v>
      </c>
      <c r="C40" s="2">
        <v>1</v>
      </c>
      <c r="D40" s="40" t="s">
        <v>0</v>
      </c>
    </row>
    <row r="41" spans="2:5" x14ac:dyDescent="0.25">
      <c r="B41" s="22" t="s">
        <v>44</v>
      </c>
      <c r="C41" s="2">
        <v>3</v>
      </c>
      <c r="D41" s="40" t="s">
        <v>0</v>
      </c>
    </row>
    <row r="42" spans="2:5" x14ac:dyDescent="0.25">
      <c r="B42" s="22" t="s">
        <v>45</v>
      </c>
      <c r="C42" s="2">
        <v>6</v>
      </c>
      <c r="D42" s="40" t="s">
        <v>0</v>
      </c>
    </row>
    <row r="43" spans="2:5" x14ac:dyDescent="0.25">
      <c r="B43" s="22" t="s">
        <v>47</v>
      </c>
      <c r="C43" s="2">
        <v>4</v>
      </c>
      <c r="D43" s="40" t="s">
        <v>0</v>
      </c>
    </row>
    <row r="44" spans="2:5" x14ac:dyDescent="0.25">
      <c r="B44" s="22" t="s">
        <v>48</v>
      </c>
      <c r="C44" s="2">
        <v>1</v>
      </c>
      <c r="D44" s="40" t="s">
        <v>0</v>
      </c>
    </row>
    <row r="45" spans="2:5" x14ac:dyDescent="0.25">
      <c r="B45" s="22" t="s">
        <v>250</v>
      </c>
      <c r="C45" s="2">
        <v>3</v>
      </c>
      <c r="D45" s="40" t="s">
        <v>0</v>
      </c>
    </row>
    <row r="46" spans="2:5" x14ac:dyDescent="0.25">
      <c r="B46" s="22" t="s">
        <v>49</v>
      </c>
      <c r="C46" s="2">
        <v>5</v>
      </c>
      <c r="D46" s="40" t="s">
        <v>0</v>
      </c>
    </row>
    <row r="47" spans="2:5" x14ac:dyDescent="0.25">
      <c r="B47" s="22" t="s">
        <v>50</v>
      </c>
      <c r="C47" s="2">
        <v>3</v>
      </c>
      <c r="D47" s="40" t="s">
        <v>0</v>
      </c>
    </row>
    <row r="48" spans="2:5" x14ac:dyDescent="0.25">
      <c r="B48" s="22" t="s">
        <v>51</v>
      </c>
      <c r="C48" s="2">
        <v>4</v>
      </c>
      <c r="D48" s="40" t="s">
        <v>0</v>
      </c>
    </row>
    <row r="49" spans="2:5" x14ac:dyDescent="0.25">
      <c r="B49" s="22" t="s">
        <v>52</v>
      </c>
      <c r="C49" s="2">
        <v>3</v>
      </c>
      <c r="D49" s="40" t="s">
        <v>0</v>
      </c>
    </row>
    <row r="50" spans="2:5" x14ac:dyDescent="0.25">
      <c r="B50" s="22" t="s">
        <v>53</v>
      </c>
      <c r="C50" s="2">
        <v>5</v>
      </c>
      <c r="D50" s="40" t="s">
        <v>0</v>
      </c>
    </row>
    <row r="51" spans="2:5" x14ac:dyDescent="0.25">
      <c r="B51" s="22" t="s">
        <v>54</v>
      </c>
      <c r="C51" s="2">
        <v>6</v>
      </c>
      <c r="D51" s="40" t="s">
        <v>0</v>
      </c>
    </row>
    <row r="52" spans="2:5" x14ac:dyDescent="0.25">
      <c r="B52" s="22" t="s">
        <v>55</v>
      </c>
      <c r="C52" s="2">
        <v>1</v>
      </c>
      <c r="D52" s="40" t="s">
        <v>0</v>
      </c>
    </row>
    <row r="53" spans="2:5" x14ac:dyDescent="0.25">
      <c r="B53" s="22" t="s">
        <v>56</v>
      </c>
      <c r="C53" s="2">
        <v>5</v>
      </c>
      <c r="D53" s="40" t="s">
        <v>0</v>
      </c>
      <c r="E53" s="37"/>
    </row>
    <row r="54" spans="2:5" x14ac:dyDescent="0.25">
      <c r="B54" s="22" t="s">
        <v>57</v>
      </c>
      <c r="C54" s="2">
        <v>2</v>
      </c>
      <c r="D54" s="40" t="s">
        <v>0</v>
      </c>
      <c r="E54" s="37"/>
    </row>
    <row r="55" spans="2:5" x14ac:dyDescent="0.25">
      <c r="B55" s="24" t="s">
        <v>58</v>
      </c>
      <c r="C55" s="2">
        <v>3</v>
      </c>
      <c r="D55" s="40" t="s">
        <v>0</v>
      </c>
      <c r="E55" s="37"/>
    </row>
    <row r="56" spans="2:5" x14ac:dyDescent="0.25">
      <c r="B56" s="24" t="s">
        <v>59</v>
      </c>
      <c r="C56" s="2">
        <v>3</v>
      </c>
      <c r="D56" s="40" t="s">
        <v>0</v>
      </c>
      <c r="E56" s="37"/>
    </row>
    <row r="57" spans="2:5" x14ac:dyDescent="0.25">
      <c r="B57" s="24" t="s">
        <v>100</v>
      </c>
      <c r="C57" s="2">
        <v>1</v>
      </c>
      <c r="D57" s="40" t="s">
        <v>0</v>
      </c>
      <c r="E57" s="37"/>
    </row>
    <row r="58" spans="2:5" x14ac:dyDescent="0.25">
      <c r="B58" s="24" t="s">
        <v>62</v>
      </c>
      <c r="C58" s="2">
        <v>3</v>
      </c>
      <c r="D58" s="40" t="s">
        <v>0</v>
      </c>
    </row>
    <row r="59" spans="2:5" x14ac:dyDescent="0.25">
      <c r="B59" s="24" t="s">
        <v>60</v>
      </c>
      <c r="C59" s="2">
        <v>2</v>
      </c>
      <c r="D59" s="40" t="s">
        <v>0</v>
      </c>
    </row>
    <row r="60" spans="2:5" x14ac:dyDescent="0.25">
      <c r="B60" s="51"/>
      <c r="C60" s="52"/>
      <c r="D60" s="53"/>
    </row>
    <row r="61" spans="2:5" x14ac:dyDescent="0.25">
      <c r="B61" s="69" t="s">
        <v>6</v>
      </c>
      <c r="C61" s="70"/>
      <c r="D61" s="71"/>
    </row>
    <row r="62" spans="2:5" ht="38.25" x14ac:dyDescent="0.25">
      <c r="B62" s="29" t="s">
        <v>37</v>
      </c>
      <c r="C62" s="4">
        <v>3</v>
      </c>
      <c r="D62" s="23" t="s">
        <v>0</v>
      </c>
    </row>
    <row r="63" spans="2:5" x14ac:dyDescent="0.25">
      <c r="B63" s="25" t="s">
        <v>7</v>
      </c>
      <c r="C63" s="4">
        <v>3</v>
      </c>
      <c r="D63" s="23" t="s">
        <v>0</v>
      </c>
    </row>
    <row r="64" spans="2:5" x14ac:dyDescent="0.25">
      <c r="B64" s="25" t="s">
        <v>221</v>
      </c>
      <c r="C64" s="4">
        <v>4</v>
      </c>
      <c r="D64" s="23" t="s">
        <v>0</v>
      </c>
    </row>
    <row r="65" spans="2:5" x14ac:dyDescent="0.25">
      <c r="B65" s="25" t="s">
        <v>8</v>
      </c>
      <c r="C65" s="4">
        <v>1</v>
      </c>
      <c r="D65" s="23" t="s">
        <v>0</v>
      </c>
    </row>
    <row r="66" spans="2:5" x14ac:dyDescent="0.25">
      <c r="B66" s="25" t="s">
        <v>9</v>
      </c>
      <c r="C66" s="4">
        <v>1</v>
      </c>
      <c r="D66" s="23" t="s">
        <v>0</v>
      </c>
    </row>
    <row r="67" spans="2:5" x14ac:dyDescent="0.25">
      <c r="B67" s="25" t="s">
        <v>315</v>
      </c>
      <c r="C67" s="4">
        <v>4</v>
      </c>
      <c r="D67" s="23" t="s">
        <v>0</v>
      </c>
      <c r="E67" s="37"/>
    </row>
    <row r="68" spans="2:5" x14ac:dyDescent="0.25">
      <c r="B68" s="25" t="s">
        <v>314</v>
      </c>
      <c r="C68" s="46">
        <v>2</v>
      </c>
      <c r="D68" s="47" t="s">
        <v>0</v>
      </c>
      <c r="E68" s="37"/>
    </row>
    <row r="69" spans="2:5" x14ac:dyDescent="0.25">
      <c r="B69" s="25" t="s">
        <v>313</v>
      </c>
      <c r="C69" s="4">
        <v>2</v>
      </c>
      <c r="D69" s="23" t="s">
        <v>0</v>
      </c>
      <c r="E69" s="37"/>
    </row>
    <row r="70" spans="2:5" x14ac:dyDescent="0.25">
      <c r="B70" s="25" t="s">
        <v>312</v>
      </c>
      <c r="C70" s="46">
        <v>1</v>
      </c>
      <c r="D70" s="47" t="s">
        <v>0</v>
      </c>
      <c r="E70" s="37"/>
    </row>
    <row r="71" spans="2:5" x14ac:dyDescent="0.25">
      <c r="B71" s="25" t="s">
        <v>10</v>
      </c>
      <c r="C71" s="4">
        <v>18</v>
      </c>
      <c r="D71" s="23" t="s">
        <v>0</v>
      </c>
    </row>
    <row r="72" spans="2:5" x14ac:dyDescent="0.25">
      <c r="B72" s="25" t="s">
        <v>11</v>
      </c>
      <c r="C72" s="4">
        <v>4</v>
      </c>
      <c r="D72" s="23" t="s">
        <v>0</v>
      </c>
    </row>
    <row r="73" spans="2:5" x14ac:dyDescent="0.25">
      <c r="B73" s="25" t="s">
        <v>12</v>
      </c>
      <c r="C73" s="4">
        <v>6</v>
      </c>
      <c r="D73" s="23" t="s">
        <v>0</v>
      </c>
    </row>
    <row r="74" spans="2:5" x14ac:dyDescent="0.25">
      <c r="B74" s="25" t="s">
        <v>13</v>
      </c>
      <c r="C74" s="4">
        <v>60</v>
      </c>
      <c r="D74" s="23" t="s">
        <v>5</v>
      </c>
    </row>
    <row r="75" spans="2:5" ht="38.25" x14ac:dyDescent="0.25">
      <c r="B75" s="29" t="s">
        <v>224</v>
      </c>
      <c r="C75" s="16">
        <v>2</v>
      </c>
      <c r="D75" s="30" t="s">
        <v>68</v>
      </c>
    </row>
    <row r="76" spans="2:5" x14ac:dyDescent="0.25">
      <c r="B76" s="25" t="s">
        <v>14</v>
      </c>
      <c r="C76" s="4">
        <v>3</v>
      </c>
      <c r="D76" s="23" t="s">
        <v>0</v>
      </c>
    </row>
    <row r="77" spans="2:5" x14ac:dyDescent="0.25">
      <c r="B77" s="25" t="s">
        <v>15</v>
      </c>
      <c r="C77" s="4">
        <v>18</v>
      </c>
      <c r="D77" s="23" t="s">
        <v>0</v>
      </c>
    </row>
    <row r="78" spans="2:5" x14ac:dyDescent="0.25">
      <c r="B78" s="25" t="s">
        <v>16</v>
      </c>
      <c r="C78" s="4">
        <v>40</v>
      </c>
      <c r="D78" s="23" t="s">
        <v>0</v>
      </c>
    </row>
    <row r="79" spans="2:5" x14ac:dyDescent="0.25">
      <c r="B79" s="25" t="s">
        <v>17</v>
      </c>
      <c r="C79" s="4">
        <v>20</v>
      </c>
      <c r="D79" s="23" t="s">
        <v>0</v>
      </c>
    </row>
    <row r="80" spans="2:5" x14ac:dyDescent="0.25">
      <c r="B80" s="25" t="s">
        <v>18</v>
      </c>
      <c r="C80" s="4">
        <v>4</v>
      </c>
      <c r="D80" s="23" t="s">
        <v>0</v>
      </c>
    </row>
    <row r="81" spans="2:4" x14ac:dyDescent="0.25">
      <c r="B81" s="25" t="s">
        <v>19</v>
      </c>
      <c r="C81" s="4">
        <v>2</v>
      </c>
      <c r="D81" s="23" t="s">
        <v>0</v>
      </c>
    </row>
    <row r="82" spans="2:4" x14ac:dyDescent="0.25">
      <c r="B82" s="25" t="s">
        <v>20</v>
      </c>
      <c r="C82" s="4">
        <v>1</v>
      </c>
      <c r="D82" s="23" t="s">
        <v>0</v>
      </c>
    </row>
    <row r="83" spans="2:4" x14ac:dyDescent="0.25">
      <c r="B83" s="25" t="s">
        <v>21</v>
      </c>
      <c r="C83" s="4">
        <v>4</v>
      </c>
      <c r="D83" s="23" t="s">
        <v>0</v>
      </c>
    </row>
    <row r="84" spans="2:4" x14ac:dyDescent="0.25">
      <c r="B84" s="25" t="s">
        <v>22</v>
      </c>
      <c r="C84" s="4">
        <v>1</v>
      </c>
      <c r="D84" s="23" t="s">
        <v>0</v>
      </c>
    </row>
    <row r="85" spans="2:4" x14ac:dyDescent="0.25">
      <c r="B85" s="25" t="s">
        <v>23</v>
      </c>
      <c r="C85" s="4">
        <v>1</v>
      </c>
      <c r="D85" s="23" t="s">
        <v>0</v>
      </c>
    </row>
    <row r="86" spans="2:4" x14ac:dyDescent="0.25">
      <c r="B86" s="25" t="s">
        <v>24</v>
      </c>
      <c r="C86" s="4">
        <v>1</v>
      </c>
      <c r="D86" s="23" t="s">
        <v>0</v>
      </c>
    </row>
    <row r="87" spans="2:4" x14ac:dyDescent="0.25">
      <c r="B87" s="25" t="s">
        <v>25</v>
      </c>
      <c r="C87" s="4">
        <v>1</v>
      </c>
      <c r="D87" s="23" t="s">
        <v>0</v>
      </c>
    </row>
    <row r="88" spans="2:4" x14ac:dyDescent="0.25">
      <c r="B88" s="25" t="s">
        <v>26</v>
      </c>
      <c r="C88" s="4">
        <v>3</v>
      </c>
      <c r="D88" s="23" t="s">
        <v>0</v>
      </c>
    </row>
    <row r="89" spans="2:4" x14ac:dyDescent="0.25">
      <c r="B89" s="25" t="s">
        <v>27</v>
      </c>
      <c r="C89" s="4">
        <v>3</v>
      </c>
      <c r="D89" s="23" t="s">
        <v>0</v>
      </c>
    </row>
    <row r="90" spans="2:4" x14ac:dyDescent="0.25">
      <c r="B90" s="25" t="s">
        <v>28</v>
      </c>
      <c r="C90" s="4">
        <v>1</v>
      </c>
      <c r="D90" s="23" t="s">
        <v>0</v>
      </c>
    </row>
    <row r="91" spans="2:4" x14ac:dyDescent="0.25">
      <c r="B91" s="29" t="s">
        <v>29</v>
      </c>
      <c r="C91" s="72">
        <v>3</v>
      </c>
      <c r="D91" s="73" t="s">
        <v>0</v>
      </c>
    </row>
    <row r="92" spans="2:4" x14ac:dyDescent="0.25">
      <c r="B92" s="29" t="s">
        <v>30</v>
      </c>
      <c r="C92" s="72"/>
      <c r="D92" s="73"/>
    </row>
    <row r="93" spans="2:4" x14ac:dyDescent="0.25">
      <c r="B93" s="25" t="s">
        <v>31</v>
      </c>
      <c r="C93" s="4">
        <v>5</v>
      </c>
      <c r="D93" s="23" t="s">
        <v>0</v>
      </c>
    </row>
    <row r="94" spans="2:4" x14ac:dyDescent="0.25">
      <c r="B94" s="25" t="s">
        <v>32</v>
      </c>
      <c r="C94" s="4">
        <v>5</v>
      </c>
      <c r="D94" s="23" t="s">
        <v>0</v>
      </c>
    </row>
    <row r="95" spans="2:4" x14ac:dyDescent="0.25">
      <c r="B95" s="25" t="s">
        <v>33</v>
      </c>
      <c r="C95" s="4">
        <v>10</v>
      </c>
      <c r="D95" s="23" t="s">
        <v>0</v>
      </c>
    </row>
    <row r="96" spans="2:4" x14ac:dyDescent="0.25">
      <c r="B96" s="25" t="s">
        <v>34</v>
      </c>
      <c r="C96" s="4">
        <v>2</v>
      </c>
      <c r="D96" s="23" t="s">
        <v>0</v>
      </c>
    </row>
    <row r="97" spans="2:5" ht="25.5" x14ac:dyDescent="0.25">
      <c r="B97" s="29" t="s">
        <v>36</v>
      </c>
      <c r="C97" s="4">
        <v>1</v>
      </c>
      <c r="D97" s="23" t="s">
        <v>35</v>
      </c>
    </row>
    <row r="98" spans="2:5" x14ac:dyDescent="0.25">
      <c r="B98" s="57" t="s">
        <v>63</v>
      </c>
      <c r="C98" s="58"/>
      <c r="D98" s="59"/>
    </row>
    <row r="99" spans="2:5" x14ac:dyDescent="0.25">
      <c r="B99" s="25" t="s">
        <v>64</v>
      </c>
      <c r="C99" s="5">
        <v>1</v>
      </c>
      <c r="D99" s="23" t="s">
        <v>0</v>
      </c>
    </row>
    <row r="100" spans="2:5" x14ac:dyDescent="0.25">
      <c r="B100" s="25" t="s">
        <v>147</v>
      </c>
      <c r="C100" s="5">
        <v>2</v>
      </c>
      <c r="D100" s="23" t="s">
        <v>0</v>
      </c>
    </row>
    <row r="101" spans="2:5" x14ac:dyDescent="0.25">
      <c r="B101" s="60" t="s">
        <v>65</v>
      </c>
      <c r="C101" s="61"/>
      <c r="D101" s="62"/>
    </row>
    <row r="102" spans="2:5" x14ac:dyDescent="0.25">
      <c r="B102" s="22" t="s">
        <v>66</v>
      </c>
      <c r="C102" s="2">
        <v>300</v>
      </c>
      <c r="D102" s="26" t="s">
        <v>5</v>
      </c>
    </row>
    <row r="103" spans="2:5" x14ac:dyDescent="0.25">
      <c r="B103" s="22" t="s">
        <v>67</v>
      </c>
      <c r="C103" s="2">
        <v>100</v>
      </c>
      <c r="D103" s="26" t="s">
        <v>5</v>
      </c>
    </row>
    <row r="104" spans="2:5" x14ac:dyDescent="0.25">
      <c r="B104" s="22" t="s">
        <v>252</v>
      </c>
      <c r="C104" s="2">
        <v>1</v>
      </c>
      <c r="D104" s="26" t="s">
        <v>0</v>
      </c>
    </row>
    <row r="105" spans="2:5" x14ac:dyDescent="0.25">
      <c r="B105" s="51"/>
      <c r="C105" s="52"/>
      <c r="D105" s="53"/>
    </row>
    <row r="106" spans="2:5" x14ac:dyDescent="0.25">
      <c r="B106" s="60" t="s">
        <v>151</v>
      </c>
      <c r="C106" s="61"/>
      <c r="D106" s="62"/>
    </row>
    <row r="107" spans="2:5" ht="77.25" x14ac:dyDescent="0.25">
      <c r="B107" s="6" t="s">
        <v>253</v>
      </c>
      <c r="C107" s="7">
        <v>1</v>
      </c>
      <c r="D107" s="11" t="s">
        <v>68</v>
      </c>
    </row>
    <row r="108" spans="2:5" x14ac:dyDescent="0.25">
      <c r="B108" s="25" t="s">
        <v>153</v>
      </c>
      <c r="C108" s="5">
        <v>1</v>
      </c>
      <c r="D108" s="11" t="s">
        <v>0</v>
      </c>
      <c r="E108" s="37"/>
    </row>
    <row r="109" spans="2:5" x14ac:dyDescent="0.25">
      <c r="B109" s="25" t="s">
        <v>152</v>
      </c>
      <c r="C109" s="5">
        <v>1</v>
      </c>
      <c r="D109" s="11" t="s">
        <v>0</v>
      </c>
      <c r="E109" s="37"/>
    </row>
    <row r="110" spans="2:5" x14ac:dyDescent="0.25">
      <c r="B110" s="25" t="s">
        <v>244</v>
      </c>
      <c r="C110" s="5">
        <v>1</v>
      </c>
      <c r="D110" s="11" t="s">
        <v>0</v>
      </c>
      <c r="E110" s="37"/>
    </row>
    <row r="111" spans="2:5" x14ac:dyDescent="0.25">
      <c r="B111" s="25" t="s">
        <v>245</v>
      </c>
      <c r="C111" s="5">
        <v>1</v>
      </c>
      <c r="D111" s="11" t="s">
        <v>0</v>
      </c>
      <c r="E111" s="37"/>
    </row>
    <row r="112" spans="2:5" x14ac:dyDescent="0.25">
      <c r="B112" s="9" t="s">
        <v>150</v>
      </c>
      <c r="C112" s="10">
        <v>1</v>
      </c>
      <c r="D112" s="11" t="s">
        <v>0</v>
      </c>
    </row>
    <row r="113" spans="2:5" x14ac:dyDescent="0.25">
      <c r="B113" s="9" t="s">
        <v>148</v>
      </c>
      <c r="C113" s="10">
        <v>1</v>
      </c>
      <c r="D113" s="11" t="s">
        <v>0</v>
      </c>
    </row>
    <row r="114" spans="2:5" x14ac:dyDescent="0.25">
      <c r="B114" s="9" t="s">
        <v>225</v>
      </c>
      <c r="C114" s="10">
        <v>2</v>
      </c>
      <c r="D114" s="11" t="s">
        <v>0</v>
      </c>
    </row>
    <row r="115" spans="2:5" x14ac:dyDescent="0.25">
      <c r="B115" s="9" t="s">
        <v>226</v>
      </c>
      <c r="C115" s="10">
        <v>4</v>
      </c>
      <c r="D115" s="11" t="s">
        <v>0</v>
      </c>
    </row>
    <row r="116" spans="2:5" x14ac:dyDescent="0.25">
      <c r="B116" s="9" t="s">
        <v>149</v>
      </c>
      <c r="C116" s="5">
        <v>2</v>
      </c>
      <c r="D116" s="11" t="s">
        <v>0</v>
      </c>
    </row>
    <row r="117" spans="2:5" x14ac:dyDescent="0.25">
      <c r="B117" s="9" t="s">
        <v>235</v>
      </c>
      <c r="C117" s="5">
        <v>1</v>
      </c>
      <c r="D117" s="11" t="s">
        <v>0</v>
      </c>
    </row>
    <row r="118" spans="2:5" x14ac:dyDescent="0.25">
      <c r="B118" s="9" t="s">
        <v>227</v>
      </c>
      <c r="C118" s="5">
        <v>10</v>
      </c>
      <c r="D118" s="11" t="s">
        <v>0</v>
      </c>
    </row>
    <row r="119" spans="2:5" x14ac:dyDescent="0.25">
      <c r="B119" s="9" t="s">
        <v>71</v>
      </c>
      <c r="C119" s="5">
        <v>1</v>
      </c>
      <c r="D119" s="11" t="s">
        <v>0</v>
      </c>
    </row>
    <row r="120" spans="2:5" x14ac:dyDescent="0.25">
      <c r="B120" s="12" t="s">
        <v>69</v>
      </c>
      <c r="C120" s="10">
        <v>2</v>
      </c>
      <c r="D120" s="11" t="s">
        <v>0</v>
      </c>
    </row>
    <row r="121" spans="2:5" x14ac:dyDescent="0.25">
      <c r="B121" s="12" t="s">
        <v>70</v>
      </c>
      <c r="C121" s="10">
        <v>6</v>
      </c>
      <c r="D121" s="11" t="s">
        <v>0</v>
      </c>
    </row>
    <row r="122" spans="2:5" x14ac:dyDescent="0.25">
      <c r="B122" s="12" t="s">
        <v>247</v>
      </c>
      <c r="C122" s="10">
        <v>4</v>
      </c>
      <c r="D122" s="11" t="s">
        <v>0</v>
      </c>
      <c r="E122" s="37"/>
    </row>
    <row r="123" spans="2:5" x14ac:dyDescent="0.25">
      <c r="B123" s="12" t="s">
        <v>248</v>
      </c>
      <c r="C123" s="5">
        <v>4</v>
      </c>
      <c r="D123" s="11" t="s">
        <v>0</v>
      </c>
      <c r="E123" s="37"/>
    </row>
    <row r="124" spans="2:5" x14ac:dyDescent="0.25">
      <c r="B124" s="12" t="s">
        <v>145</v>
      </c>
      <c r="C124" s="5">
        <v>7</v>
      </c>
      <c r="D124" s="11" t="s">
        <v>0</v>
      </c>
    </row>
    <row r="125" spans="2:5" x14ac:dyDescent="0.25">
      <c r="B125" s="12" t="s">
        <v>86</v>
      </c>
      <c r="C125" s="5">
        <v>7</v>
      </c>
      <c r="D125" s="11" t="s">
        <v>0</v>
      </c>
    </row>
    <row r="126" spans="2:5" x14ac:dyDescent="0.25">
      <c r="B126" s="12" t="s">
        <v>87</v>
      </c>
      <c r="C126" s="5">
        <v>7</v>
      </c>
      <c r="D126" s="11" t="s">
        <v>0</v>
      </c>
    </row>
    <row r="127" spans="2:5" x14ac:dyDescent="0.25">
      <c r="B127" s="51"/>
      <c r="C127" s="52"/>
      <c r="D127" s="53"/>
    </row>
    <row r="128" spans="2:5" x14ac:dyDescent="0.25">
      <c r="B128" s="60" t="s">
        <v>237</v>
      </c>
      <c r="C128" s="61"/>
      <c r="D128" s="62"/>
    </row>
    <row r="129" spans="2:4" ht="77.25" x14ac:dyDescent="0.25">
      <c r="B129" s="6" t="s">
        <v>230</v>
      </c>
      <c r="C129" s="5">
        <v>2</v>
      </c>
      <c r="D129" s="11" t="s">
        <v>68</v>
      </c>
    </row>
    <row r="130" spans="2:4" x14ac:dyDescent="0.25">
      <c r="B130" s="6" t="s">
        <v>149</v>
      </c>
      <c r="C130" s="5">
        <v>2</v>
      </c>
      <c r="D130" s="11" t="s">
        <v>72</v>
      </c>
    </row>
    <row r="131" spans="2:4" x14ac:dyDescent="0.25">
      <c r="B131" s="6" t="s">
        <v>73</v>
      </c>
      <c r="C131" s="5">
        <v>2</v>
      </c>
      <c r="D131" s="11" t="s">
        <v>0</v>
      </c>
    </row>
    <row r="132" spans="2:4" x14ac:dyDescent="0.25">
      <c r="B132" s="6" t="s">
        <v>74</v>
      </c>
      <c r="C132" s="5">
        <v>4</v>
      </c>
      <c r="D132" s="11" t="s">
        <v>0</v>
      </c>
    </row>
    <row r="133" spans="2:4" x14ac:dyDescent="0.25">
      <c r="B133" s="6" t="s">
        <v>75</v>
      </c>
      <c r="C133" s="5">
        <v>8</v>
      </c>
      <c r="D133" s="11" t="s">
        <v>0</v>
      </c>
    </row>
    <row r="134" spans="2:4" x14ac:dyDescent="0.25">
      <c r="B134" s="6" t="s">
        <v>75</v>
      </c>
      <c r="C134" s="5">
        <v>6</v>
      </c>
      <c r="D134" s="11" t="s">
        <v>0</v>
      </c>
    </row>
    <row r="135" spans="2:4" x14ac:dyDescent="0.25">
      <c r="B135" s="6" t="s">
        <v>76</v>
      </c>
      <c r="C135" s="5">
        <v>2</v>
      </c>
      <c r="D135" s="11" t="s">
        <v>0</v>
      </c>
    </row>
    <row r="136" spans="2:4" x14ac:dyDescent="0.25">
      <c r="B136" s="6" t="s">
        <v>77</v>
      </c>
      <c r="C136" s="5">
        <v>2</v>
      </c>
      <c r="D136" s="11" t="s">
        <v>0</v>
      </c>
    </row>
    <row r="137" spans="2:4" x14ac:dyDescent="0.25">
      <c r="B137" s="6" t="s">
        <v>101</v>
      </c>
      <c r="C137" s="5">
        <v>2</v>
      </c>
      <c r="D137" s="11" t="s">
        <v>0</v>
      </c>
    </row>
    <row r="138" spans="2:4" x14ac:dyDescent="0.25">
      <c r="B138" s="6" t="s">
        <v>102</v>
      </c>
      <c r="C138" s="5">
        <v>4</v>
      </c>
      <c r="D138" s="11" t="s">
        <v>0</v>
      </c>
    </row>
    <row r="139" spans="2:4" x14ac:dyDescent="0.25">
      <c r="B139" s="6" t="s">
        <v>78</v>
      </c>
      <c r="C139" s="5">
        <v>2</v>
      </c>
      <c r="D139" s="11" t="s">
        <v>0</v>
      </c>
    </row>
    <row r="140" spans="2:4" x14ac:dyDescent="0.25">
      <c r="B140" s="6" t="s">
        <v>146</v>
      </c>
      <c r="C140" s="5">
        <v>2</v>
      </c>
      <c r="D140" s="11" t="s">
        <v>0</v>
      </c>
    </row>
    <row r="141" spans="2:4" x14ac:dyDescent="0.25">
      <c r="B141" s="6" t="s">
        <v>79</v>
      </c>
      <c r="C141" s="5">
        <v>2</v>
      </c>
      <c r="D141" s="11" t="s">
        <v>0</v>
      </c>
    </row>
    <row r="142" spans="2:4" x14ac:dyDescent="0.25">
      <c r="B142" s="6" t="s">
        <v>80</v>
      </c>
      <c r="C142" s="5">
        <v>2</v>
      </c>
      <c r="D142" s="11" t="s">
        <v>0</v>
      </c>
    </row>
    <row r="143" spans="2:4" x14ac:dyDescent="0.25">
      <c r="B143" s="6" t="s">
        <v>81</v>
      </c>
      <c r="C143" s="5">
        <v>2</v>
      </c>
      <c r="D143" s="11" t="s">
        <v>0</v>
      </c>
    </row>
    <row r="144" spans="2:4" x14ac:dyDescent="0.25">
      <c r="B144" s="6" t="s">
        <v>228</v>
      </c>
      <c r="C144" s="5">
        <v>2</v>
      </c>
      <c r="D144" s="11" t="s">
        <v>0</v>
      </c>
    </row>
    <row r="145" spans="2:5" x14ac:dyDescent="0.25">
      <c r="B145" s="6" t="s">
        <v>82</v>
      </c>
      <c r="C145" s="5">
        <v>2</v>
      </c>
      <c r="D145" s="11" t="s">
        <v>0</v>
      </c>
    </row>
    <row r="146" spans="2:5" ht="51.75" x14ac:dyDescent="0.25">
      <c r="B146" s="6" t="s">
        <v>103</v>
      </c>
      <c r="C146" s="5">
        <v>2</v>
      </c>
      <c r="D146" s="11" t="s">
        <v>0</v>
      </c>
    </row>
    <row r="147" spans="2:5" x14ac:dyDescent="0.25">
      <c r="B147" s="6" t="s">
        <v>83</v>
      </c>
      <c r="C147" s="5">
        <v>2</v>
      </c>
      <c r="D147" s="11" t="s">
        <v>0</v>
      </c>
    </row>
    <row r="148" spans="2:5" x14ac:dyDescent="0.25">
      <c r="B148" s="6" t="s">
        <v>84</v>
      </c>
      <c r="C148" s="5">
        <v>2</v>
      </c>
      <c r="D148" s="11" t="s">
        <v>0</v>
      </c>
    </row>
    <row r="149" spans="2:5" x14ac:dyDescent="0.25">
      <c r="B149" s="27" t="s">
        <v>85</v>
      </c>
      <c r="C149" s="5">
        <v>1</v>
      </c>
      <c r="D149" s="11" t="s">
        <v>0</v>
      </c>
    </row>
    <row r="150" spans="2:5" x14ac:dyDescent="0.25">
      <c r="B150" s="51"/>
      <c r="C150" s="52"/>
      <c r="D150" s="53"/>
    </row>
    <row r="151" spans="2:5" x14ac:dyDescent="0.25">
      <c r="B151" s="60" t="s">
        <v>165</v>
      </c>
      <c r="C151" s="61"/>
      <c r="D151" s="62"/>
    </row>
    <row r="152" spans="2:5" ht="64.5" x14ac:dyDescent="0.25">
      <c r="B152" s="6" t="s">
        <v>229</v>
      </c>
      <c r="C152" s="5">
        <v>1</v>
      </c>
      <c r="D152" s="11" t="s">
        <v>0</v>
      </c>
    </row>
    <row r="153" spans="2:5" x14ac:dyDescent="0.25">
      <c r="B153" s="6" t="s">
        <v>236</v>
      </c>
      <c r="C153" s="5">
        <v>1</v>
      </c>
      <c r="D153" s="11" t="s">
        <v>72</v>
      </c>
    </row>
    <row r="154" spans="2:5" x14ac:dyDescent="0.25">
      <c r="B154" s="6" t="s">
        <v>167</v>
      </c>
      <c r="C154" s="5">
        <v>10</v>
      </c>
      <c r="D154" s="11" t="s">
        <v>0</v>
      </c>
    </row>
    <row r="155" spans="2:5" x14ac:dyDescent="0.25">
      <c r="B155" s="6" t="s">
        <v>168</v>
      </c>
      <c r="C155" s="5">
        <v>10</v>
      </c>
      <c r="D155" s="11" t="s">
        <v>0</v>
      </c>
    </row>
    <row r="156" spans="2:5" x14ac:dyDescent="0.25">
      <c r="B156" s="6" t="s">
        <v>241</v>
      </c>
      <c r="C156" s="5">
        <v>16</v>
      </c>
      <c r="D156" s="11" t="s">
        <v>0</v>
      </c>
      <c r="E156" s="37"/>
    </row>
    <row r="157" spans="2:5" x14ac:dyDescent="0.25">
      <c r="B157" s="6" t="s">
        <v>283</v>
      </c>
      <c r="C157" s="5">
        <v>10</v>
      </c>
      <c r="D157" s="11" t="s">
        <v>0</v>
      </c>
      <c r="E157" s="37"/>
    </row>
    <row r="158" spans="2:5" x14ac:dyDescent="0.25">
      <c r="B158" s="6" t="s">
        <v>242</v>
      </c>
      <c r="C158" s="5">
        <v>8</v>
      </c>
      <c r="D158" s="11" t="s">
        <v>0</v>
      </c>
      <c r="E158" s="37"/>
    </row>
    <row r="159" spans="2:5" x14ac:dyDescent="0.25">
      <c r="B159" s="6" t="s">
        <v>243</v>
      </c>
      <c r="C159" s="5">
        <v>1</v>
      </c>
      <c r="D159" s="11" t="s">
        <v>0</v>
      </c>
      <c r="E159" s="37"/>
    </row>
    <row r="160" spans="2:5" x14ac:dyDescent="0.25">
      <c r="B160" s="6" t="s">
        <v>222</v>
      </c>
      <c r="C160" s="5">
        <v>8</v>
      </c>
      <c r="D160" s="11" t="s">
        <v>0</v>
      </c>
      <c r="E160" s="37"/>
    </row>
    <row r="161" spans="2:5" x14ac:dyDescent="0.25">
      <c r="B161" s="6" t="s">
        <v>74</v>
      </c>
      <c r="C161" s="5">
        <v>2</v>
      </c>
      <c r="D161" s="11" t="s">
        <v>0</v>
      </c>
    </row>
    <row r="162" spans="2:5" x14ac:dyDescent="0.25">
      <c r="B162" s="6" t="s">
        <v>75</v>
      </c>
      <c r="C162" s="5">
        <v>4</v>
      </c>
      <c r="D162" s="11" t="s">
        <v>0</v>
      </c>
    </row>
    <row r="163" spans="2:5" x14ac:dyDescent="0.25">
      <c r="B163" s="6" t="s">
        <v>240</v>
      </c>
      <c r="C163" s="5">
        <v>10</v>
      </c>
      <c r="D163" s="11" t="s">
        <v>0</v>
      </c>
      <c r="E163" s="37"/>
    </row>
    <row r="164" spans="2:5" x14ac:dyDescent="0.25">
      <c r="B164" s="6" t="s">
        <v>169</v>
      </c>
      <c r="C164" s="5">
        <v>3</v>
      </c>
      <c r="D164" s="11" t="s">
        <v>0</v>
      </c>
    </row>
    <row r="165" spans="2:5" x14ac:dyDescent="0.25">
      <c r="B165" s="6" t="s">
        <v>77</v>
      </c>
      <c r="C165" s="5">
        <v>2</v>
      </c>
      <c r="D165" s="11" t="s">
        <v>0</v>
      </c>
    </row>
    <row r="166" spans="2:5" x14ac:dyDescent="0.25">
      <c r="B166" s="6" t="s">
        <v>101</v>
      </c>
      <c r="C166" s="5">
        <v>2</v>
      </c>
      <c r="D166" s="11" t="s">
        <v>0</v>
      </c>
    </row>
    <row r="167" spans="2:5" x14ac:dyDescent="0.25">
      <c r="B167" s="6" t="s">
        <v>102</v>
      </c>
      <c r="C167" s="5">
        <v>4</v>
      </c>
      <c r="D167" s="11" t="s">
        <v>0</v>
      </c>
    </row>
    <row r="168" spans="2:5" x14ac:dyDescent="0.25">
      <c r="B168" s="6" t="s">
        <v>78</v>
      </c>
      <c r="C168" s="5">
        <v>2</v>
      </c>
      <c r="D168" s="11" t="s">
        <v>0</v>
      </c>
    </row>
    <row r="169" spans="2:5" x14ac:dyDescent="0.25">
      <c r="B169" s="6" t="s">
        <v>146</v>
      </c>
      <c r="C169" s="5">
        <v>2</v>
      </c>
      <c r="D169" s="11" t="s">
        <v>0</v>
      </c>
    </row>
    <row r="170" spans="2:5" x14ac:dyDescent="0.25">
      <c r="B170" s="6" t="s">
        <v>79</v>
      </c>
      <c r="C170" s="5">
        <v>2</v>
      </c>
      <c r="D170" s="11" t="s">
        <v>0</v>
      </c>
    </row>
    <row r="171" spans="2:5" x14ac:dyDescent="0.25">
      <c r="B171" s="6" t="s">
        <v>166</v>
      </c>
      <c r="C171" s="5">
        <v>2</v>
      </c>
      <c r="D171" s="11" t="s">
        <v>0</v>
      </c>
    </row>
    <row r="172" spans="2:5" x14ac:dyDescent="0.25">
      <c r="B172" s="6" t="s">
        <v>81</v>
      </c>
      <c r="C172" s="5">
        <v>2</v>
      </c>
      <c r="D172" s="11" t="s">
        <v>0</v>
      </c>
    </row>
    <row r="173" spans="2:5" x14ac:dyDescent="0.25">
      <c r="B173" s="6" t="s">
        <v>82</v>
      </c>
      <c r="C173" s="5">
        <v>2</v>
      </c>
      <c r="D173" s="11" t="s">
        <v>0</v>
      </c>
    </row>
    <row r="174" spans="2:5" x14ac:dyDescent="0.25">
      <c r="B174" s="6" t="s">
        <v>83</v>
      </c>
      <c r="C174" s="5">
        <v>2</v>
      </c>
      <c r="D174" s="11" t="s">
        <v>0</v>
      </c>
    </row>
    <row r="175" spans="2:5" x14ac:dyDescent="0.25">
      <c r="B175" s="6" t="s">
        <v>84</v>
      </c>
      <c r="C175" s="5">
        <v>2</v>
      </c>
      <c r="D175" s="11" t="s">
        <v>0</v>
      </c>
    </row>
    <row r="176" spans="2:5" x14ac:dyDescent="0.25">
      <c r="B176" s="27" t="s">
        <v>85</v>
      </c>
      <c r="C176" s="5">
        <v>1</v>
      </c>
      <c r="D176" s="11" t="s">
        <v>0</v>
      </c>
    </row>
    <row r="177" spans="2:13" x14ac:dyDescent="0.25">
      <c r="B177" s="51"/>
      <c r="C177" s="52"/>
      <c r="D177" s="53"/>
    </row>
    <row r="178" spans="2:13" x14ac:dyDescent="0.25">
      <c r="B178" s="63" t="s">
        <v>88</v>
      </c>
      <c r="C178" s="64"/>
      <c r="D178" s="65"/>
      <c r="K178" t="s">
        <v>293</v>
      </c>
      <c r="L178" t="s">
        <v>294</v>
      </c>
    </row>
    <row r="179" spans="2:13" x14ac:dyDescent="0.25">
      <c r="B179" s="9" t="s">
        <v>154</v>
      </c>
      <c r="C179" s="13">
        <v>120</v>
      </c>
      <c r="D179" s="14" t="s">
        <v>5</v>
      </c>
      <c r="E179" s="37"/>
      <c r="J179" s="44"/>
      <c r="L179">
        <f>6*6*3</f>
        <v>108</v>
      </c>
      <c r="M179">
        <f>(K179+J179+I179+H179+G179+F179+L179)*1.05</f>
        <v>113.4</v>
      </c>
    </row>
    <row r="180" spans="2:13" x14ac:dyDescent="0.25">
      <c r="B180" s="9" t="s">
        <v>289</v>
      </c>
      <c r="C180" s="13">
        <v>0</v>
      </c>
      <c r="D180" s="14" t="s">
        <v>5</v>
      </c>
      <c r="E180" s="37"/>
      <c r="M180">
        <f>(K180+J180+I180+H180+G180+F180+L180)*1.05</f>
        <v>0</v>
      </c>
    </row>
    <row r="181" spans="2:13" x14ac:dyDescent="0.25">
      <c r="B181" s="9" t="s">
        <v>90</v>
      </c>
      <c r="C181" s="13">
        <v>100</v>
      </c>
      <c r="D181" s="14" t="s">
        <v>5</v>
      </c>
      <c r="E181" s="37"/>
      <c r="K181">
        <f>32*3</f>
        <v>96</v>
      </c>
      <c r="M181">
        <f>(K181+J181+I181+H181+G181+F181+L181)*1.05</f>
        <v>100.80000000000001</v>
      </c>
    </row>
    <row r="182" spans="2:13" x14ac:dyDescent="0.25">
      <c r="B182" s="9" t="s">
        <v>89</v>
      </c>
      <c r="C182" s="13">
        <v>72</v>
      </c>
      <c r="D182" s="14" t="s">
        <v>5</v>
      </c>
      <c r="E182" s="37"/>
      <c r="J182" s="44"/>
      <c r="K182">
        <v>32</v>
      </c>
      <c r="L182">
        <f>6*6</f>
        <v>36</v>
      </c>
      <c r="M182">
        <f>(K182+J182+I182+H182+G182+F182+L182)*1.05</f>
        <v>71.400000000000006</v>
      </c>
    </row>
    <row r="183" spans="2:13" x14ac:dyDescent="0.25">
      <c r="B183" s="9" t="s">
        <v>91</v>
      </c>
      <c r="C183" s="5">
        <v>34</v>
      </c>
      <c r="D183" s="42" t="s">
        <v>5</v>
      </c>
      <c r="E183" s="37"/>
      <c r="K183">
        <v>32</v>
      </c>
      <c r="M183">
        <f>(K183+J183+I183+H183+G183+F183+L183)*1.05</f>
        <v>33.6</v>
      </c>
    </row>
    <row r="184" spans="2:13" x14ac:dyDescent="0.25">
      <c r="B184" s="9"/>
      <c r="C184" s="5"/>
      <c r="D184" s="42"/>
    </row>
    <row r="185" spans="2:13" x14ac:dyDescent="0.25">
      <c r="B185" s="9"/>
      <c r="C185" s="5"/>
      <c r="D185" s="42"/>
    </row>
    <row r="186" spans="2:13" x14ac:dyDescent="0.25">
      <c r="B186" s="9" t="s">
        <v>232</v>
      </c>
      <c r="C186" s="5">
        <v>300</v>
      </c>
      <c r="D186" s="30" t="s">
        <v>5</v>
      </c>
    </row>
    <row r="187" spans="2:13" x14ac:dyDescent="0.25">
      <c r="B187" s="9" t="s">
        <v>233</v>
      </c>
      <c r="C187" s="5">
        <v>100</v>
      </c>
      <c r="D187" s="23" t="s">
        <v>5</v>
      </c>
    </row>
    <row r="188" spans="2:13" x14ac:dyDescent="0.25">
      <c r="B188" s="9"/>
      <c r="C188" s="5"/>
      <c r="D188" s="30"/>
    </row>
    <row r="189" spans="2:13" x14ac:dyDescent="0.25">
      <c r="B189" s="9" t="s">
        <v>231</v>
      </c>
      <c r="C189" s="5">
        <v>800</v>
      </c>
      <c r="D189" s="23" t="s">
        <v>5</v>
      </c>
    </row>
    <row r="190" spans="2:13" x14ac:dyDescent="0.25">
      <c r="B190" s="9" t="s">
        <v>170</v>
      </c>
      <c r="C190" s="5">
        <v>300</v>
      </c>
      <c r="D190" s="23" t="s">
        <v>5</v>
      </c>
    </row>
    <row r="191" spans="2:13" x14ac:dyDescent="0.25">
      <c r="B191" s="9"/>
      <c r="C191" s="5"/>
      <c r="D191" s="30"/>
    </row>
    <row r="192" spans="2:13" x14ac:dyDescent="0.25">
      <c r="B192" s="9" t="s">
        <v>90</v>
      </c>
      <c r="C192" s="5">
        <v>180</v>
      </c>
      <c r="D192" s="30" t="s">
        <v>5</v>
      </c>
    </row>
    <row r="193" spans="2:5" x14ac:dyDescent="0.25">
      <c r="B193" s="9" t="s">
        <v>89</v>
      </c>
      <c r="C193" s="5">
        <v>60</v>
      </c>
      <c r="D193" s="30" t="s">
        <v>5</v>
      </c>
    </row>
    <row r="194" spans="2:5" x14ac:dyDescent="0.25">
      <c r="B194" s="9" t="s">
        <v>91</v>
      </c>
      <c r="C194" s="5">
        <v>60</v>
      </c>
      <c r="D194" s="30" t="s">
        <v>5</v>
      </c>
    </row>
    <row r="195" spans="2:5" x14ac:dyDescent="0.25">
      <c r="B195" s="9"/>
      <c r="C195" s="5"/>
      <c r="D195" s="36"/>
    </row>
    <row r="196" spans="2:5" x14ac:dyDescent="0.25">
      <c r="B196" s="9" t="s">
        <v>238</v>
      </c>
      <c r="C196" s="5">
        <v>800</v>
      </c>
      <c r="D196" s="36" t="s">
        <v>5</v>
      </c>
      <c r="E196" s="37"/>
    </row>
    <row r="197" spans="2:5" x14ac:dyDescent="0.25">
      <c r="B197" s="9" t="s">
        <v>239</v>
      </c>
      <c r="C197" s="5">
        <v>800</v>
      </c>
      <c r="D197" s="36" t="s">
        <v>5</v>
      </c>
      <c r="E197" s="37"/>
    </row>
    <row r="198" spans="2:5" x14ac:dyDescent="0.25">
      <c r="B198" s="9"/>
      <c r="C198" s="5"/>
      <c r="D198" s="23"/>
    </row>
    <row r="199" spans="2:5" x14ac:dyDescent="0.25">
      <c r="B199" s="9" t="s">
        <v>92</v>
      </c>
      <c r="C199" s="5">
        <v>1400</v>
      </c>
      <c r="D199" s="23" t="s">
        <v>5</v>
      </c>
    </row>
    <row r="200" spans="2:5" x14ac:dyDescent="0.25">
      <c r="B200" s="9" t="s">
        <v>93</v>
      </c>
      <c r="C200" s="5">
        <v>500</v>
      </c>
      <c r="D200" s="23" t="s">
        <v>5</v>
      </c>
    </row>
    <row r="201" spans="2:5" x14ac:dyDescent="0.25">
      <c r="B201" s="9" t="s">
        <v>94</v>
      </c>
      <c r="C201" s="5">
        <v>400</v>
      </c>
      <c r="D201" s="23" t="s">
        <v>5</v>
      </c>
    </row>
    <row r="202" spans="2:5" x14ac:dyDescent="0.25">
      <c r="B202" s="9" t="s">
        <v>107</v>
      </c>
      <c r="C202" s="5">
        <v>200</v>
      </c>
      <c r="D202" s="23" t="s">
        <v>5</v>
      </c>
    </row>
    <row r="203" spans="2:5" x14ac:dyDescent="0.25">
      <c r="B203" s="9" t="s">
        <v>108</v>
      </c>
      <c r="C203" s="5">
        <v>200</v>
      </c>
      <c r="D203" s="23" t="s">
        <v>5</v>
      </c>
    </row>
    <row r="204" spans="2:5" x14ac:dyDescent="0.25">
      <c r="B204" s="9" t="s">
        <v>109</v>
      </c>
      <c r="C204" s="5">
        <v>200</v>
      </c>
      <c r="D204" s="23" t="s">
        <v>5</v>
      </c>
    </row>
    <row r="205" spans="2:5" x14ac:dyDescent="0.25">
      <c r="B205" s="9" t="s">
        <v>171</v>
      </c>
      <c r="C205" s="5">
        <v>800</v>
      </c>
      <c r="D205" s="23" t="s">
        <v>5</v>
      </c>
      <c r="E205" s="37"/>
    </row>
    <row r="206" spans="2:5" x14ac:dyDescent="0.25">
      <c r="B206" s="9"/>
      <c r="C206" s="5"/>
      <c r="D206" s="23"/>
    </row>
    <row r="207" spans="2:5" x14ac:dyDescent="0.25">
      <c r="B207" s="63" t="s">
        <v>143</v>
      </c>
      <c r="C207" s="64"/>
      <c r="D207" s="65"/>
    </row>
    <row r="208" spans="2:5" x14ac:dyDescent="0.25">
      <c r="B208" s="9" t="s">
        <v>254</v>
      </c>
      <c r="C208" s="13">
        <v>8</v>
      </c>
      <c r="D208" s="14" t="s">
        <v>0</v>
      </c>
      <c r="E208" s="37"/>
    </row>
    <row r="209" spans="2:5" ht="25.5" x14ac:dyDescent="0.25">
      <c r="B209" s="9" t="s">
        <v>234</v>
      </c>
      <c r="C209" s="13">
        <v>4</v>
      </c>
      <c r="D209" s="14" t="s">
        <v>68</v>
      </c>
      <c r="E209" s="37"/>
    </row>
    <row r="210" spans="2:5" ht="25.5" x14ac:dyDescent="0.25">
      <c r="B210" s="9" t="s">
        <v>95</v>
      </c>
      <c r="C210" s="13">
        <v>14</v>
      </c>
      <c r="D210" s="14" t="s">
        <v>68</v>
      </c>
      <c r="E210" s="37"/>
    </row>
    <row r="211" spans="2:5" x14ac:dyDescent="0.25">
      <c r="B211" s="63" t="s">
        <v>96</v>
      </c>
      <c r="C211" s="64"/>
      <c r="D211" s="65"/>
    </row>
    <row r="212" spans="2:5" x14ac:dyDescent="0.25">
      <c r="B212" s="9" t="s">
        <v>115</v>
      </c>
      <c r="C212" s="13">
        <v>20</v>
      </c>
      <c r="D212" s="14" t="s">
        <v>0</v>
      </c>
    </row>
    <row r="213" spans="2:5" x14ac:dyDescent="0.25">
      <c r="B213" s="9" t="s">
        <v>116</v>
      </c>
      <c r="C213" s="13">
        <v>10</v>
      </c>
      <c r="D213" s="14" t="s">
        <v>0</v>
      </c>
    </row>
    <row r="214" spans="2:5" x14ac:dyDescent="0.25">
      <c r="B214" s="9" t="s">
        <v>104</v>
      </c>
      <c r="C214" s="13">
        <v>10</v>
      </c>
      <c r="D214" s="14" t="s">
        <v>0</v>
      </c>
      <c r="E214" s="37"/>
    </row>
    <row r="215" spans="2:5" x14ac:dyDescent="0.25">
      <c r="B215" s="9" t="s">
        <v>304</v>
      </c>
      <c r="C215" s="13">
        <v>4</v>
      </c>
      <c r="D215" s="14" t="s">
        <v>0</v>
      </c>
      <c r="E215" s="37"/>
    </row>
    <row r="216" spans="2:5" x14ac:dyDescent="0.25">
      <c r="B216" s="9" t="s">
        <v>303</v>
      </c>
      <c r="C216" s="13">
        <v>16</v>
      </c>
      <c r="D216" s="14" t="s">
        <v>0</v>
      </c>
      <c r="E216" s="37"/>
    </row>
    <row r="217" spans="2:5" x14ac:dyDescent="0.25">
      <c r="B217" s="63" t="s">
        <v>97</v>
      </c>
      <c r="C217" s="64"/>
      <c r="D217" s="65"/>
    </row>
    <row r="218" spans="2:5" x14ac:dyDescent="0.25">
      <c r="B218" s="9" t="s">
        <v>105</v>
      </c>
      <c r="C218" s="13">
        <v>1</v>
      </c>
      <c r="D218" s="14" t="s">
        <v>0</v>
      </c>
    </row>
    <row r="219" spans="2:5" x14ac:dyDescent="0.25">
      <c r="B219" s="9" t="s">
        <v>98</v>
      </c>
      <c r="C219" s="13">
        <v>1</v>
      </c>
      <c r="D219" s="14" t="s">
        <v>0</v>
      </c>
    </row>
    <row r="220" spans="2:5" x14ac:dyDescent="0.25">
      <c r="B220" s="9" t="s">
        <v>106</v>
      </c>
      <c r="C220" s="13">
        <v>1</v>
      </c>
      <c r="D220" s="14" t="s">
        <v>0</v>
      </c>
    </row>
    <row r="221" spans="2:5" x14ac:dyDescent="0.25">
      <c r="B221" s="9" t="s">
        <v>99</v>
      </c>
      <c r="C221" s="13">
        <v>2</v>
      </c>
      <c r="D221" s="14" t="s">
        <v>0</v>
      </c>
    </row>
    <row r="222" spans="2:5" x14ac:dyDescent="0.25">
      <c r="B222" s="27" t="s">
        <v>138</v>
      </c>
      <c r="C222" s="5">
        <v>1</v>
      </c>
      <c r="D222" s="14" t="s">
        <v>0</v>
      </c>
    </row>
    <row r="223" spans="2:5" x14ac:dyDescent="0.25">
      <c r="B223" s="63" t="s">
        <v>139</v>
      </c>
      <c r="C223" s="64"/>
      <c r="D223" s="65"/>
    </row>
    <row r="224" spans="2:5" x14ac:dyDescent="0.25">
      <c r="B224" s="12" t="s">
        <v>113</v>
      </c>
      <c r="C224" s="10">
        <v>10</v>
      </c>
      <c r="D224" s="11" t="s">
        <v>114</v>
      </c>
    </row>
    <row r="225" spans="2:4" x14ac:dyDescent="0.25">
      <c r="B225" s="12" t="s">
        <v>140</v>
      </c>
      <c r="C225" s="10">
        <v>30</v>
      </c>
      <c r="D225" s="11" t="s">
        <v>0</v>
      </c>
    </row>
    <row r="226" spans="2:4" x14ac:dyDescent="0.25">
      <c r="B226" s="12" t="s">
        <v>141</v>
      </c>
      <c r="C226" s="10">
        <v>50</v>
      </c>
      <c r="D226" s="11" t="s">
        <v>0</v>
      </c>
    </row>
    <row r="227" spans="2:4" x14ac:dyDescent="0.25">
      <c r="B227" s="63" t="s">
        <v>117</v>
      </c>
      <c r="C227" s="64"/>
      <c r="D227" s="65"/>
    </row>
    <row r="228" spans="2:4" x14ac:dyDescent="0.25">
      <c r="B228" s="12" t="s">
        <v>113</v>
      </c>
      <c r="C228" s="10">
        <v>48</v>
      </c>
      <c r="D228" s="11" t="s">
        <v>114</v>
      </c>
    </row>
    <row r="229" spans="2:4" x14ac:dyDescent="0.25">
      <c r="B229" s="12" t="s">
        <v>177</v>
      </c>
      <c r="C229" s="10">
        <v>16</v>
      </c>
      <c r="D229" s="11" t="s">
        <v>0</v>
      </c>
    </row>
    <row r="230" spans="2:4" x14ac:dyDescent="0.25">
      <c r="B230" s="12" t="s">
        <v>178</v>
      </c>
      <c r="C230" s="10">
        <v>16</v>
      </c>
      <c r="D230" s="11" t="s">
        <v>0</v>
      </c>
    </row>
    <row r="231" spans="2:4" x14ac:dyDescent="0.25">
      <c r="B231" s="12" t="s">
        <v>179</v>
      </c>
      <c r="C231" s="10">
        <v>16</v>
      </c>
      <c r="D231" s="11" t="s">
        <v>0</v>
      </c>
    </row>
    <row r="232" spans="2:4" x14ac:dyDescent="0.25">
      <c r="B232" s="12" t="s">
        <v>180</v>
      </c>
      <c r="C232" s="10">
        <v>12</v>
      </c>
      <c r="D232" s="11" t="s">
        <v>5</v>
      </c>
    </row>
    <row r="233" spans="2:4" x14ac:dyDescent="0.25">
      <c r="B233" s="12" t="s">
        <v>181</v>
      </c>
      <c r="C233" s="10">
        <v>16</v>
      </c>
      <c r="D233" s="11" t="s">
        <v>0</v>
      </c>
    </row>
    <row r="234" spans="2:4" x14ac:dyDescent="0.25">
      <c r="B234" s="12" t="s">
        <v>172</v>
      </c>
      <c r="C234" s="10">
        <v>2</v>
      </c>
      <c r="D234" s="11" t="s">
        <v>114</v>
      </c>
    </row>
    <row r="235" spans="2:4" x14ac:dyDescent="0.25">
      <c r="B235" s="12" t="s">
        <v>173</v>
      </c>
      <c r="C235" s="10">
        <v>2</v>
      </c>
      <c r="D235" s="11" t="s">
        <v>0</v>
      </c>
    </row>
    <row r="236" spans="2:4" x14ac:dyDescent="0.25">
      <c r="B236" s="12" t="s">
        <v>182</v>
      </c>
      <c r="C236" s="10">
        <v>2</v>
      </c>
      <c r="D236" s="11" t="s">
        <v>0</v>
      </c>
    </row>
    <row r="237" spans="2:4" x14ac:dyDescent="0.25">
      <c r="B237" s="12" t="s">
        <v>174</v>
      </c>
      <c r="C237" s="10">
        <v>4</v>
      </c>
      <c r="D237" s="11" t="s">
        <v>0</v>
      </c>
    </row>
    <row r="238" spans="2:4" x14ac:dyDescent="0.25">
      <c r="B238" s="12" t="s">
        <v>175</v>
      </c>
      <c r="C238" s="10">
        <v>3</v>
      </c>
      <c r="D238" s="11" t="s">
        <v>5</v>
      </c>
    </row>
    <row r="239" spans="2:4" x14ac:dyDescent="0.25">
      <c r="B239" s="12" t="s">
        <v>176</v>
      </c>
      <c r="C239" s="10">
        <v>2</v>
      </c>
      <c r="D239" s="11" t="s">
        <v>0</v>
      </c>
    </row>
    <row r="240" spans="2:4" x14ac:dyDescent="0.25">
      <c r="B240" s="63" t="s">
        <v>118</v>
      </c>
      <c r="C240" s="64"/>
      <c r="D240" s="65"/>
    </row>
    <row r="241" spans="2:4" x14ac:dyDescent="0.25">
      <c r="B241" s="12" t="s">
        <v>183</v>
      </c>
      <c r="C241" s="10">
        <v>100</v>
      </c>
      <c r="D241" s="11" t="s">
        <v>5</v>
      </c>
    </row>
    <row r="242" spans="2:4" x14ac:dyDescent="0.25">
      <c r="B242" s="12" t="s">
        <v>184</v>
      </c>
      <c r="C242" s="10">
        <v>100</v>
      </c>
      <c r="D242" s="11" t="s">
        <v>5</v>
      </c>
    </row>
    <row r="243" spans="2:4" x14ac:dyDescent="0.25">
      <c r="B243" s="12" t="s">
        <v>120</v>
      </c>
      <c r="C243" s="10">
        <v>300</v>
      </c>
      <c r="D243" s="11" t="s">
        <v>5</v>
      </c>
    </row>
    <row r="244" spans="2:4" x14ac:dyDescent="0.25">
      <c r="B244" s="12" t="s">
        <v>119</v>
      </c>
      <c r="C244" s="10">
        <v>30</v>
      </c>
      <c r="D244" s="11" t="s">
        <v>5</v>
      </c>
    </row>
    <row r="245" spans="2:4" x14ac:dyDescent="0.25">
      <c r="B245" s="12" t="s">
        <v>121</v>
      </c>
      <c r="C245" s="10">
        <f>C242+C241+C243+C244</f>
        <v>530</v>
      </c>
      <c r="D245" s="11" t="s">
        <v>5</v>
      </c>
    </row>
    <row r="246" spans="2:4" x14ac:dyDescent="0.25">
      <c r="B246" s="51"/>
      <c r="C246" s="52"/>
      <c r="D246" s="53"/>
    </row>
    <row r="247" spans="2:4" x14ac:dyDescent="0.25">
      <c r="B247" s="66" t="s">
        <v>136</v>
      </c>
      <c r="C247" s="67"/>
      <c r="D247" s="68"/>
    </row>
    <row r="248" spans="2:4" x14ac:dyDescent="0.25">
      <c r="B248" s="20" t="s">
        <v>134</v>
      </c>
      <c r="C248" s="3" t="s">
        <v>137</v>
      </c>
      <c r="D248" s="15" t="s">
        <v>135</v>
      </c>
    </row>
    <row r="249" spans="2:4" x14ac:dyDescent="0.25">
      <c r="B249" s="17" t="s">
        <v>122</v>
      </c>
      <c r="C249" s="7"/>
      <c r="D249" s="14" t="s">
        <v>5</v>
      </c>
    </row>
    <row r="250" spans="2:4" x14ac:dyDescent="0.25">
      <c r="B250" s="17" t="s">
        <v>123</v>
      </c>
      <c r="C250" s="7"/>
      <c r="D250" s="14" t="s">
        <v>5</v>
      </c>
    </row>
    <row r="251" spans="2:4" x14ac:dyDescent="0.25">
      <c r="B251" s="17" t="s">
        <v>124</v>
      </c>
      <c r="C251" s="7"/>
      <c r="D251" s="14" t="s">
        <v>114</v>
      </c>
    </row>
    <row r="252" spans="2:4" x14ac:dyDescent="0.25">
      <c r="B252" s="18" t="s">
        <v>125</v>
      </c>
      <c r="C252" s="7"/>
      <c r="D252" s="14" t="s">
        <v>0</v>
      </c>
    </row>
    <row r="253" spans="2:4" x14ac:dyDescent="0.25">
      <c r="B253" s="17" t="s">
        <v>126</v>
      </c>
      <c r="C253" s="7"/>
      <c r="D253" s="14" t="s">
        <v>0</v>
      </c>
    </row>
    <row r="254" spans="2:4" ht="30" x14ac:dyDescent="0.25">
      <c r="B254" s="19" t="s">
        <v>127</v>
      </c>
      <c r="C254" s="7"/>
      <c r="D254" s="14" t="s">
        <v>0</v>
      </c>
    </row>
    <row r="255" spans="2:4" ht="25.5" x14ac:dyDescent="0.25">
      <c r="B255" s="18" t="s">
        <v>128</v>
      </c>
      <c r="C255" s="7"/>
      <c r="D255" s="14" t="s">
        <v>72</v>
      </c>
    </row>
    <row r="256" spans="2:4" x14ac:dyDescent="0.25">
      <c r="B256" s="17" t="s">
        <v>129</v>
      </c>
      <c r="C256" s="7"/>
      <c r="D256" s="14" t="s">
        <v>0</v>
      </c>
    </row>
    <row r="257" spans="2:5" ht="38.25" x14ac:dyDescent="0.25">
      <c r="B257" s="18" t="s">
        <v>130</v>
      </c>
      <c r="C257" s="7"/>
      <c r="D257" s="14" t="s">
        <v>0</v>
      </c>
    </row>
    <row r="258" spans="2:5" x14ac:dyDescent="0.25">
      <c r="B258" s="18" t="s">
        <v>131</v>
      </c>
      <c r="C258" s="7"/>
      <c r="D258" s="14" t="s">
        <v>0</v>
      </c>
    </row>
    <row r="259" spans="2:5" x14ac:dyDescent="0.25">
      <c r="B259" s="18" t="s">
        <v>142</v>
      </c>
      <c r="C259" s="7"/>
      <c r="D259" s="14" t="s">
        <v>72</v>
      </c>
    </row>
    <row r="260" spans="2:5" x14ac:dyDescent="0.25">
      <c r="B260" s="18" t="s">
        <v>132</v>
      </c>
      <c r="C260" s="7"/>
      <c r="D260" s="14" t="s">
        <v>0</v>
      </c>
    </row>
    <row r="261" spans="2:5" x14ac:dyDescent="0.25">
      <c r="B261" s="18" t="s">
        <v>133</v>
      </c>
      <c r="C261" s="7"/>
      <c r="D261" s="14" t="s">
        <v>0</v>
      </c>
    </row>
    <row r="262" spans="2:5" x14ac:dyDescent="0.25">
      <c r="B262" s="51"/>
      <c r="C262" s="52"/>
      <c r="D262" s="53"/>
    </row>
    <row r="263" spans="2:5" x14ac:dyDescent="0.25">
      <c r="B263" s="60" t="s">
        <v>185</v>
      </c>
      <c r="C263" s="61"/>
      <c r="D263" s="62"/>
    </row>
    <row r="264" spans="2:5" x14ac:dyDescent="0.25">
      <c r="B264" s="9" t="s">
        <v>107</v>
      </c>
      <c r="C264" s="5">
        <v>800</v>
      </c>
      <c r="D264" s="23" t="s">
        <v>5</v>
      </c>
      <c r="E264" s="37"/>
    </row>
    <row r="265" spans="2:5" x14ac:dyDescent="0.25">
      <c r="B265" s="9" t="s">
        <v>108</v>
      </c>
      <c r="C265" s="5">
        <v>300</v>
      </c>
      <c r="D265" s="23" t="s">
        <v>5</v>
      </c>
      <c r="E265" s="37"/>
    </row>
    <row r="266" spans="2:5" x14ac:dyDescent="0.25">
      <c r="B266" s="9" t="s">
        <v>109</v>
      </c>
      <c r="C266" s="5">
        <v>400</v>
      </c>
      <c r="D266" s="23" t="s">
        <v>5</v>
      </c>
    </row>
    <row r="267" spans="2:5" x14ac:dyDescent="0.25">
      <c r="B267" s="9" t="s">
        <v>110</v>
      </c>
      <c r="C267" s="5">
        <v>100</v>
      </c>
      <c r="D267" s="23" t="s">
        <v>5</v>
      </c>
    </row>
    <row r="268" spans="2:5" x14ac:dyDescent="0.25">
      <c r="B268" s="9" t="s">
        <v>111</v>
      </c>
      <c r="C268" s="5">
        <v>100</v>
      </c>
      <c r="D268" s="23" t="s">
        <v>5</v>
      </c>
    </row>
    <row r="269" spans="2:5" x14ac:dyDescent="0.25">
      <c r="B269" s="9" t="s">
        <v>112</v>
      </c>
      <c r="C269" s="5">
        <v>100</v>
      </c>
      <c r="D269" s="23" t="s">
        <v>5</v>
      </c>
    </row>
    <row r="270" spans="2:5" x14ac:dyDescent="0.25">
      <c r="B270" s="9" t="s">
        <v>186</v>
      </c>
      <c r="C270" s="5">
        <v>100</v>
      </c>
      <c r="D270" s="23" t="s">
        <v>5</v>
      </c>
    </row>
    <row r="271" spans="2:5" x14ac:dyDescent="0.25">
      <c r="B271" s="9" t="s">
        <v>187</v>
      </c>
      <c r="C271" s="5">
        <v>100</v>
      </c>
      <c r="D271" s="23" t="s">
        <v>5</v>
      </c>
    </row>
    <row r="272" spans="2:5" x14ac:dyDescent="0.25">
      <c r="B272" s="9" t="s">
        <v>188</v>
      </c>
      <c r="C272" s="5">
        <v>100</v>
      </c>
      <c r="D272" s="23" t="s">
        <v>5</v>
      </c>
    </row>
    <row r="273" spans="2:5" x14ac:dyDescent="0.25">
      <c r="B273" s="9"/>
      <c r="C273" s="5"/>
      <c r="D273" s="42"/>
    </row>
    <row r="274" spans="2:5" x14ac:dyDescent="0.25">
      <c r="B274" s="9" t="s">
        <v>276</v>
      </c>
      <c r="C274" s="5">
        <v>30</v>
      </c>
      <c r="D274" s="42" t="s">
        <v>5</v>
      </c>
      <c r="E274" s="37"/>
    </row>
    <row r="275" spans="2:5" x14ac:dyDescent="0.25">
      <c r="B275" s="9" t="s">
        <v>170</v>
      </c>
      <c r="C275" s="5">
        <v>10</v>
      </c>
      <c r="D275" s="42" t="s">
        <v>5</v>
      </c>
      <c r="E275" s="37"/>
    </row>
    <row r="276" spans="2:5" x14ac:dyDescent="0.25">
      <c r="B276" s="9" t="s">
        <v>277</v>
      </c>
      <c r="C276" s="5">
        <v>30</v>
      </c>
      <c r="D276" s="42" t="s">
        <v>5</v>
      </c>
      <c r="E276" s="37"/>
    </row>
    <row r="277" spans="2:5" x14ac:dyDescent="0.25">
      <c r="B277" s="9" t="s">
        <v>278</v>
      </c>
      <c r="C277" s="5">
        <v>10</v>
      </c>
      <c r="D277" s="42" t="s">
        <v>5</v>
      </c>
      <c r="E277" s="37"/>
    </row>
    <row r="278" spans="2:5" x14ac:dyDescent="0.25">
      <c r="B278" s="9" t="s">
        <v>279</v>
      </c>
      <c r="C278" s="5">
        <v>10</v>
      </c>
      <c r="D278" s="42" t="s">
        <v>5</v>
      </c>
    </row>
    <row r="279" spans="2:5" x14ac:dyDescent="0.25">
      <c r="B279" s="9" t="s">
        <v>189</v>
      </c>
      <c r="C279" s="5">
        <v>8</v>
      </c>
      <c r="D279" s="11" t="s">
        <v>0</v>
      </c>
    </row>
    <row r="280" spans="2:5" x14ac:dyDescent="0.25">
      <c r="B280" s="9" t="s">
        <v>190</v>
      </c>
      <c r="C280" s="31">
        <v>1</v>
      </c>
      <c r="D280" s="11" t="s">
        <v>0</v>
      </c>
    </row>
    <row r="281" spans="2:5" x14ac:dyDescent="0.25">
      <c r="B281" s="9" t="s">
        <v>191</v>
      </c>
      <c r="C281" s="31">
        <v>1</v>
      </c>
      <c r="D281" s="11" t="s">
        <v>0</v>
      </c>
    </row>
    <row r="282" spans="2:5" x14ac:dyDescent="0.25">
      <c r="B282" s="9" t="s">
        <v>192</v>
      </c>
      <c r="C282" s="31">
        <v>5</v>
      </c>
      <c r="D282" s="11" t="s">
        <v>0</v>
      </c>
    </row>
    <row r="283" spans="2:5" x14ac:dyDescent="0.25">
      <c r="B283" s="9" t="s">
        <v>193</v>
      </c>
      <c r="C283" s="31">
        <v>3</v>
      </c>
      <c r="D283" s="11" t="s">
        <v>0</v>
      </c>
    </row>
    <row r="284" spans="2:5" x14ac:dyDescent="0.25">
      <c r="B284" s="9" t="s">
        <v>194</v>
      </c>
      <c r="C284" s="31">
        <v>2</v>
      </c>
      <c r="D284" s="11" t="s">
        <v>0</v>
      </c>
    </row>
    <row r="285" spans="2:5" x14ac:dyDescent="0.25">
      <c r="B285" s="12" t="s">
        <v>69</v>
      </c>
      <c r="C285" s="10">
        <v>1</v>
      </c>
      <c r="D285" s="11" t="s">
        <v>0</v>
      </c>
    </row>
    <row r="286" spans="2:5" x14ac:dyDescent="0.25">
      <c r="B286" s="12" t="s">
        <v>70</v>
      </c>
      <c r="C286" s="10">
        <v>3</v>
      </c>
      <c r="D286" s="11" t="s">
        <v>0</v>
      </c>
    </row>
    <row r="287" spans="2:5" x14ac:dyDescent="0.25">
      <c r="B287" s="12" t="s">
        <v>247</v>
      </c>
      <c r="C287" s="10">
        <v>4</v>
      </c>
      <c r="D287" s="11" t="s">
        <v>0</v>
      </c>
      <c r="E287" s="37"/>
    </row>
    <row r="288" spans="2:5" x14ac:dyDescent="0.25">
      <c r="B288" s="32" t="s">
        <v>195</v>
      </c>
      <c r="C288" s="1"/>
      <c r="D288" s="28"/>
    </row>
    <row r="289" spans="2:4" x14ac:dyDescent="0.25">
      <c r="B289" s="9" t="s">
        <v>196</v>
      </c>
      <c r="C289" s="10">
        <v>2</v>
      </c>
      <c r="D289" s="11" t="s">
        <v>0</v>
      </c>
    </row>
    <row r="290" spans="2:4" x14ac:dyDescent="0.25">
      <c r="B290" s="9" t="s">
        <v>197</v>
      </c>
      <c r="C290" s="10">
        <v>2</v>
      </c>
      <c r="D290" s="11" t="s">
        <v>0</v>
      </c>
    </row>
    <row r="291" spans="2:4" x14ac:dyDescent="0.25">
      <c r="B291" s="63" t="s">
        <v>198</v>
      </c>
      <c r="C291" s="64"/>
      <c r="D291" s="65"/>
    </row>
    <row r="292" spans="2:4" ht="30" x14ac:dyDescent="0.25">
      <c r="B292" s="19" t="s">
        <v>199</v>
      </c>
      <c r="C292" s="2">
        <v>6</v>
      </c>
      <c r="D292" s="26" t="s">
        <v>114</v>
      </c>
    </row>
    <row r="293" spans="2:4" ht="30" x14ac:dyDescent="0.25">
      <c r="B293" s="19" t="s">
        <v>200</v>
      </c>
      <c r="C293" s="2">
        <f>C292*3*2*0.5</f>
        <v>18</v>
      </c>
      <c r="D293" s="26" t="s">
        <v>5</v>
      </c>
    </row>
    <row r="294" spans="2:4" x14ac:dyDescent="0.25">
      <c r="B294" s="19" t="s">
        <v>201</v>
      </c>
      <c r="C294" s="2">
        <f>4*C292*6</f>
        <v>144</v>
      </c>
      <c r="D294" s="26" t="s">
        <v>202</v>
      </c>
    </row>
    <row r="295" spans="2:4" x14ac:dyDescent="0.25">
      <c r="B295" s="19" t="s">
        <v>203</v>
      </c>
      <c r="C295" s="2">
        <f>C294</f>
        <v>144</v>
      </c>
      <c r="D295" s="26" t="s">
        <v>0</v>
      </c>
    </row>
    <row r="296" spans="2:4" x14ac:dyDescent="0.25">
      <c r="B296" s="19" t="s">
        <v>204</v>
      </c>
      <c r="C296" s="2">
        <f>C292*6*0.2</f>
        <v>7.2</v>
      </c>
      <c r="D296" s="26" t="s">
        <v>5</v>
      </c>
    </row>
    <row r="297" spans="2:4" x14ac:dyDescent="0.25">
      <c r="B297" s="19" t="s">
        <v>205</v>
      </c>
      <c r="C297" s="2">
        <f>C292*2*6</f>
        <v>72</v>
      </c>
      <c r="D297" s="26" t="s">
        <v>0</v>
      </c>
    </row>
    <row r="298" spans="2:4" x14ac:dyDescent="0.25">
      <c r="B298" s="63" t="s">
        <v>206</v>
      </c>
      <c r="C298" s="64"/>
      <c r="D298" s="65"/>
    </row>
    <row r="299" spans="2:4" x14ac:dyDescent="0.25">
      <c r="B299" s="12" t="s">
        <v>207</v>
      </c>
      <c r="C299" s="10">
        <v>200</v>
      </c>
      <c r="D299" s="11" t="s">
        <v>5</v>
      </c>
    </row>
    <row r="300" spans="2:4" x14ac:dyDescent="0.25">
      <c r="B300" s="12" t="s">
        <v>208</v>
      </c>
      <c r="C300" s="10">
        <v>100</v>
      </c>
      <c r="D300" s="11" t="s">
        <v>5</v>
      </c>
    </row>
    <row r="301" spans="2:4" x14ac:dyDescent="0.25">
      <c r="B301" s="63" t="s">
        <v>118</v>
      </c>
      <c r="C301" s="64"/>
      <c r="D301" s="65"/>
    </row>
    <row r="302" spans="2:4" x14ac:dyDescent="0.25">
      <c r="B302" s="12" t="s">
        <v>120</v>
      </c>
      <c r="C302" s="10">
        <v>100</v>
      </c>
      <c r="D302" s="11" t="s">
        <v>5</v>
      </c>
    </row>
    <row r="303" spans="2:4" x14ac:dyDescent="0.25">
      <c r="B303" s="12" t="s">
        <v>183</v>
      </c>
      <c r="C303" s="10">
        <v>50</v>
      </c>
      <c r="D303" s="11" t="s">
        <v>5</v>
      </c>
    </row>
    <row r="304" spans="2:4" x14ac:dyDescent="0.25">
      <c r="B304" s="12" t="s">
        <v>184</v>
      </c>
      <c r="C304" s="10">
        <v>50</v>
      </c>
      <c r="D304" s="11" t="s">
        <v>5</v>
      </c>
    </row>
    <row r="305" spans="2:5" x14ac:dyDescent="0.25">
      <c r="B305" s="12" t="s">
        <v>209</v>
      </c>
      <c r="C305" s="10">
        <f>C304+C303+C302</f>
        <v>200</v>
      </c>
      <c r="D305" s="11" t="s">
        <v>5</v>
      </c>
    </row>
    <row r="306" spans="2:5" ht="77.25" x14ac:dyDescent="0.25">
      <c r="B306" s="6" t="s">
        <v>210</v>
      </c>
      <c r="C306" s="7">
        <v>1</v>
      </c>
      <c r="D306" s="8" t="s">
        <v>68</v>
      </c>
    </row>
    <row r="307" spans="2:5" x14ac:dyDescent="0.25">
      <c r="B307" s="63" t="s">
        <v>211</v>
      </c>
      <c r="C307" s="64"/>
      <c r="D307" s="65"/>
    </row>
    <row r="308" spans="2:5" x14ac:dyDescent="0.25">
      <c r="B308" s="25" t="s">
        <v>153</v>
      </c>
      <c r="C308" s="5">
        <v>1</v>
      </c>
      <c r="D308" s="11" t="s">
        <v>0</v>
      </c>
    </row>
    <row r="309" spans="2:5" x14ac:dyDescent="0.25">
      <c r="B309" s="25" t="s">
        <v>152</v>
      </c>
      <c r="C309" s="5">
        <v>1</v>
      </c>
      <c r="D309" s="11" t="s">
        <v>0</v>
      </c>
    </row>
    <row r="310" spans="2:5" x14ac:dyDescent="0.25">
      <c r="B310" s="9" t="s">
        <v>212</v>
      </c>
      <c r="C310" s="13">
        <v>10</v>
      </c>
      <c r="D310" s="14" t="s">
        <v>0</v>
      </c>
    </row>
    <row r="311" spans="2:5" x14ac:dyDescent="0.25">
      <c r="B311" s="9" t="s">
        <v>215</v>
      </c>
      <c r="C311" s="13">
        <v>2</v>
      </c>
      <c r="D311" s="14" t="s">
        <v>0</v>
      </c>
    </row>
    <row r="312" spans="2:5" x14ac:dyDescent="0.25">
      <c r="B312" s="9" t="s">
        <v>213</v>
      </c>
      <c r="C312" s="13">
        <v>20</v>
      </c>
      <c r="D312" s="14" t="s">
        <v>0</v>
      </c>
    </row>
    <row r="313" spans="2:5" x14ac:dyDescent="0.25">
      <c r="B313" s="9" t="s">
        <v>214</v>
      </c>
      <c r="C313" s="13">
        <v>5</v>
      </c>
      <c r="D313" s="14" t="s">
        <v>0</v>
      </c>
    </row>
    <row r="314" spans="2:5" x14ac:dyDescent="0.25">
      <c r="B314" s="9" t="s">
        <v>218</v>
      </c>
      <c r="C314" s="13">
        <f>C316+C317+C318</f>
        <v>32</v>
      </c>
      <c r="D314" s="14" t="s">
        <v>0</v>
      </c>
    </row>
    <row r="315" spans="2:5" x14ac:dyDescent="0.25">
      <c r="B315" s="9" t="s">
        <v>219</v>
      </c>
      <c r="C315" s="13">
        <f>C313+C312+C311+C310</f>
        <v>37</v>
      </c>
      <c r="D315" s="14" t="s">
        <v>0</v>
      </c>
    </row>
    <row r="316" spans="2:5" x14ac:dyDescent="0.25">
      <c r="B316" s="33" t="s">
        <v>216</v>
      </c>
      <c r="C316" s="2">
        <v>9</v>
      </c>
      <c r="D316" s="14" t="s">
        <v>0</v>
      </c>
    </row>
    <row r="317" spans="2:5" x14ac:dyDescent="0.25">
      <c r="B317" s="33" t="s">
        <v>217</v>
      </c>
      <c r="C317" s="2">
        <v>8</v>
      </c>
      <c r="D317" s="14" t="s">
        <v>0</v>
      </c>
    </row>
    <row r="318" spans="2:5" ht="15.75" thickBot="1" x14ac:dyDescent="0.3">
      <c r="B318" s="34" t="s">
        <v>223</v>
      </c>
      <c r="C318" s="35">
        <v>15</v>
      </c>
      <c r="D318" s="21" t="s">
        <v>0</v>
      </c>
    </row>
    <row r="319" spans="2:5" x14ac:dyDescent="0.25">
      <c r="B319" s="60" t="s">
        <v>280</v>
      </c>
      <c r="C319" s="61"/>
      <c r="D319" s="62"/>
      <c r="E319" s="37"/>
    </row>
    <row r="320" spans="2:5" ht="64.5" x14ac:dyDescent="0.25">
      <c r="B320" s="6" t="s">
        <v>281</v>
      </c>
      <c r="C320" s="5">
        <v>1</v>
      </c>
      <c r="D320" s="11" t="s">
        <v>0</v>
      </c>
      <c r="E320" s="37"/>
    </row>
    <row r="321" spans="2:6" x14ac:dyDescent="0.25">
      <c r="B321" s="6" t="s">
        <v>282</v>
      </c>
      <c r="C321" s="5">
        <v>1</v>
      </c>
      <c r="D321" s="11" t="s">
        <v>72</v>
      </c>
      <c r="E321" s="37"/>
    </row>
    <row r="322" spans="2:6" x14ac:dyDescent="0.25">
      <c r="B322" s="6" t="s">
        <v>284</v>
      </c>
      <c r="C322" s="5">
        <v>8</v>
      </c>
      <c r="D322" s="11" t="s">
        <v>0</v>
      </c>
      <c r="E322" s="37"/>
    </row>
    <row r="323" spans="2:6" x14ac:dyDescent="0.25">
      <c r="B323" s="6" t="s">
        <v>285</v>
      </c>
      <c r="C323" s="5">
        <v>8</v>
      </c>
      <c r="D323" s="11" t="s">
        <v>0</v>
      </c>
      <c r="E323" s="37"/>
    </row>
    <row r="324" spans="2:6" x14ac:dyDescent="0.25">
      <c r="B324" s="6" t="s">
        <v>283</v>
      </c>
      <c r="C324" s="5">
        <v>8</v>
      </c>
      <c r="D324" s="11" t="s">
        <v>0</v>
      </c>
      <c r="E324" s="37"/>
    </row>
    <row r="325" spans="2:6" x14ac:dyDescent="0.25">
      <c r="B325" s="6" t="s">
        <v>241</v>
      </c>
      <c r="C325" s="5">
        <v>8</v>
      </c>
      <c r="D325" s="11" t="s">
        <v>0</v>
      </c>
      <c r="E325" s="37"/>
    </row>
    <row r="326" spans="2:6" x14ac:dyDescent="0.25">
      <c r="B326" s="6" t="s">
        <v>242</v>
      </c>
      <c r="C326" s="5">
        <v>8</v>
      </c>
      <c r="D326" s="11" t="s">
        <v>0</v>
      </c>
      <c r="E326" s="37"/>
    </row>
    <row r="327" spans="2:6" x14ac:dyDescent="0.25">
      <c r="B327" s="6" t="s">
        <v>243</v>
      </c>
      <c r="C327" s="5">
        <v>8</v>
      </c>
      <c r="D327" s="11" t="s">
        <v>0</v>
      </c>
      <c r="E327" s="37"/>
    </row>
    <row r="328" spans="2:6" x14ac:dyDescent="0.25">
      <c r="B328" s="6" t="s">
        <v>286</v>
      </c>
      <c r="C328" s="5">
        <v>8</v>
      </c>
      <c r="D328" s="11" t="s">
        <v>0</v>
      </c>
      <c r="E328" s="37"/>
    </row>
    <row r="329" spans="2:6" x14ac:dyDescent="0.25">
      <c r="B329" s="63" t="s">
        <v>275</v>
      </c>
      <c r="C329" s="64"/>
      <c r="D329" s="65"/>
    </row>
    <row r="330" spans="2:6" x14ac:dyDescent="0.25">
      <c r="B330" s="9" t="s">
        <v>306</v>
      </c>
      <c r="C330" s="43">
        <v>1</v>
      </c>
      <c r="D330" s="11" t="s">
        <v>0</v>
      </c>
      <c r="E330" s="45"/>
      <c r="F330" t="s">
        <v>295</v>
      </c>
    </row>
    <row r="331" spans="2:6" ht="25.5" x14ac:dyDescent="0.25">
      <c r="B331" s="9" t="s">
        <v>302</v>
      </c>
      <c r="C331" s="43">
        <v>45</v>
      </c>
      <c r="D331" s="11" t="s">
        <v>5</v>
      </c>
      <c r="E331" s="45"/>
    </row>
    <row r="332" spans="2:6" x14ac:dyDescent="0.25">
      <c r="B332" s="12" t="s">
        <v>296</v>
      </c>
      <c r="C332" s="10">
        <v>35</v>
      </c>
      <c r="D332" s="11" t="s">
        <v>5</v>
      </c>
      <c r="E332" s="45"/>
    </row>
    <row r="333" spans="2:6" x14ac:dyDescent="0.25">
      <c r="B333" s="12" t="s">
        <v>121</v>
      </c>
      <c r="C333" s="10">
        <v>35</v>
      </c>
      <c r="D333" s="11" t="s">
        <v>5</v>
      </c>
      <c r="E333" s="45"/>
    </row>
    <row r="334" spans="2:6" x14ac:dyDescent="0.25">
      <c r="B334" s="12" t="s">
        <v>297</v>
      </c>
      <c r="C334" s="10">
        <v>2</v>
      </c>
      <c r="D334" s="11" t="s">
        <v>114</v>
      </c>
      <c r="E334" s="45"/>
    </row>
    <row r="335" spans="2:6" x14ac:dyDescent="0.25">
      <c r="B335" s="12" t="s">
        <v>298</v>
      </c>
      <c r="C335" s="10">
        <v>1</v>
      </c>
      <c r="D335" s="11" t="s">
        <v>0</v>
      </c>
      <c r="E335" s="45"/>
    </row>
    <row r="336" spans="2:6" x14ac:dyDescent="0.25">
      <c r="B336" s="12" t="s">
        <v>299</v>
      </c>
      <c r="C336" s="10">
        <v>1</v>
      </c>
      <c r="D336" s="11" t="s">
        <v>0</v>
      </c>
      <c r="E336" s="45"/>
    </row>
    <row r="337" spans="2:5" x14ac:dyDescent="0.25">
      <c r="B337" s="12" t="s">
        <v>305</v>
      </c>
      <c r="C337" s="10">
        <v>1</v>
      </c>
      <c r="D337" s="11" t="s">
        <v>0</v>
      </c>
      <c r="E337" s="45"/>
    </row>
    <row r="338" spans="2:5" x14ac:dyDescent="0.25">
      <c r="B338" s="12" t="s">
        <v>301</v>
      </c>
      <c r="C338" s="10">
        <v>1</v>
      </c>
      <c r="D338" s="11" t="s">
        <v>5</v>
      </c>
      <c r="E338" s="45"/>
    </row>
    <row r="339" spans="2:5" x14ac:dyDescent="0.25">
      <c r="B339" s="51"/>
      <c r="C339" s="52"/>
      <c r="D339" s="53"/>
    </row>
  </sheetData>
  <mergeCells count="37">
    <mergeCell ref="B329:D329"/>
    <mergeCell ref="B339:D339"/>
    <mergeCell ref="B319:D319"/>
    <mergeCell ref="B291:D291"/>
    <mergeCell ref="B298:D298"/>
    <mergeCell ref="B301:D301"/>
    <mergeCell ref="B307:D307"/>
    <mergeCell ref="B211:D211"/>
    <mergeCell ref="B61:D61"/>
    <mergeCell ref="C91:C92"/>
    <mergeCell ref="D91:D92"/>
    <mergeCell ref="B150:D150"/>
    <mergeCell ref="B151:D151"/>
    <mergeCell ref="B262:D262"/>
    <mergeCell ref="B263:D263"/>
    <mergeCell ref="B217:D217"/>
    <mergeCell ref="B223:D223"/>
    <mergeCell ref="B101:D101"/>
    <mergeCell ref="B105:D105"/>
    <mergeCell ref="B106:D106"/>
    <mergeCell ref="B127:D127"/>
    <mergeCell ref="B128:D128"/>
    <mergeCell ref="B227:D227"/>
    <mergeCell ref="B240:D240"/>
    <mergeCell ref="B246:D246"/>
    <mergeCell ref="B247:D247"/>
    <mergeCell ref="B177:D177"/>
    <mergeCell ref="B178:D178"/>
    <mergeCell ref="B207:D207"/>
    <mergeCell ref="B2:D2"/>
    <mergeCell ref="B3:D3"/>
    <mergeCell ref="B4:D4"/>
    <mergeCell ref="B98:D98"/>
    <mergeCell ref="B6:D6"/>
    <mergeCell ref="B34:D34"/>
    <mergeCell ref="B60:D60"/>
    <mergeCell ref="B28:D2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5"/>
  <sheetViews>
    <sheetView tabSelected="1" topLeftCell="A97" workbookViewId="0">
      <selection activeCell="B115" sqref="B115"/>
    </sheetView>
  </sheetViews>
  <sheetFormatPr defaultRowHeight="15" x14ac:dyDescent="0.25"/>
  <cols>
    <col min="2" max="2" width="120" customWidth="1"/>
    <col min="3" max="3" width="8" bestFit="1" customWidth="1"/>
    <col min="4" max="4" width="9.140625" bestFit="1" customWidth="1"/>
  </cols>
  <sheetData>
    <row r="1" spans="2:6" ht="15.75" thickBot="1" x14ac:dyDescent="0.3"/>
    <row r="2" spans="2:6" ht="45" customHeight="1" x14ac:dyDescent="0.25">
      <c r="B2" s="48" t="s">
        <v>255</v>
      </c>
      <c r="C2" s="49"/>
      <c r="D2" s="50"/>
    </row>
    <row r="3" spans="2:6" x14ac:dyDescent="0.25">
      <c r="B3" s="51"/>
      <c r="C3" s="52"/>
      <c r="D3" s="53"/>
    </row>
    <row r="4" spans="2:6" x14ac:dyDescent="0.25">
      <c r="B4" s="60" t="s">
        <v>256</v>
      </c>
      <c r="C4" s="61"/>
      <c r="D4" s="62"/>
    </row>
    <row r="5" spans="2:6" ht="77.25" x14ac:dyDescent="0.25">
      <c r="B5" s="6" t="s">
        <v>257</v>
      </c>
      <c r="C5" s="7">
        <v>1</v>
      </c>
      <c r="D5" s="8" t="s">
        <v>68</v>
      </c>
    </row>
    <row r="6" spans="2:6" x14ac:dyDescent="0.25">
      <c r="B6" s="25" t="s">
        <v>153</v>
      </c>
      <c r="C6" s="5">
        <v>1</v>
      </c>
      <c r="D6" s="11" t="s">
        <v>0</v>
      </c>
      <c r="F6" s="37"/>
    </row>
    <row r="7" spans="2:6" x14ac:dyDescent="0.25">
      <c r="B7" s="25" t="s">
        <v>152</v>
      </c>
      <c r="C7" s="5">
        <v>1</v>
      </c>
      <c r="D7" s="11" t="s">
        <v>0</v>
      </c>
      <c r="F7" s="37"/>
    </row>
    <row r="8" spans="2:6" x14ac:dyDescent="0.25">
      <c r="B8" s="25" t="s">
        <v>244</v>
      </c>
      <c r="C8" s="5">
        <v>1</v>
      </c>
      <c r="D8" s="11" t="s">
        <v>0</v>
      </c>
      <c r="F8" s="37"/>
    </row>
    <row r="9" spans="2:6" x14ac:dyDescent="0.25">
      <c r="B9" s="25" t="s">
        <v>245</v>
      </c>
      <c r="C9" s="5">
        <v>1</v>
      </c>
      <c r="D9" s="11" t="s">
        <v>0</v>
      </c>
      <c r="F9" s="37"/>
    </row>
    <row r="10" spans="2:6" x14ac:dyDescent="0.25">
      <c r="B10" s="9" t="s">
        <v>150</v>
      </c>
      <c r="C10" s="10">
        <v>1</v>
      </c>
      <c r="D10" s="11" t="s">
        <v>72</v>
      </c>
    </row>
    <row r="11" spans="2:6" x14ac:dyDescent="0.25">
      <c r="B11" s="9" t="s">
        <v>258</v>
      </c>
      <c r="C11" s="10">
        <v>2</v>
      </c>
      <c r="D11" s="11" t="s">
        <v>72</v>
      </c>
    </row>
    <row r="12" spans="2:6" x14ac:dyDescent="0.25">
      <c r="B12" s="9" t="s">
        <v>259</v>
      </c>
      <c r="C12" s="10">
        <v>2</v>
      </c>
      <c r="D12" s="11" t="s">
        <v>72</v>
      </c>
    </row>
    <row r="13" spans="2:6" x14ac:dyDescent="0.25">
      <c r="B13" s="9" t="s">
        <v>260</v>
      </c>
      <c r="C13" s="5">
        <v>1</v>
      </c>
      <c r="D13" s="11" t="s">
        <v>0</v>
      </c>
    </row>
    <row r="14" spans="2:6" x14ac:dyDescent="0.25">
      <c r="B14" s="9" t="s">
        <v>235</v>
      </c>
      <c r="C14" s="5">
        <v>1</v>
      </c>
      <c r="D14" s="11" t="s">
        <v>0</v>
      </c>
    </row>
    <row r="15" spans="2:6" x14ac:dyDescent="0.25">
      <c r="B15" s="9" t="s">
        <v>71</v>
      </c>
      <c r="C15" s="5">
        <v>6</v>
      </c>
      <c r="D15" s="11" t="s">
        <v>0</v>
      </c>
    </row>
    <row r="16" spans="2:6" x14ac:dyDescent="0.25">
      <c r="B16" s="12" t="s">
        <v>69</v>
      </c>
      <c r="C16" s="10">
        <v>1</v>
      </c>
      <c r="D16" s="11" t="s">
        <v>0</v>
      </c>
    </row>
    <row r="17" spans="2:6" x14ac:dyDescent="0.25">
      <c r="B17" s="12" t="s">
        <v>70</v>
      </c>
      <c r="C17" s="10">
        <v>3</v>
      </c>
      <c r="D17" s="11" t="s">
        <v>0</v>
      </c>
    </row>
    <row r="18" spans="2:6" x14ac:dyDescent="0.25">
      <c r="B18" s="12" t="s">
        <v>247</v>
      </c>
      <c r="C18" s="10">
        <v>4</v>
      </c>
      <c r="D18" s="11" t="s">
        <v>0</v>
      </c>
      <c r="F18" s="37"/>
    </row>
    <row r="19" spans="2:6" x14ac:dyDescent="0.25">
      <c r="B19" s="12" t="s">
        <v>248</v>
      </c>
      <c r="C19" s="5">
        <v>4</v>
      </c>
      <c r="D19" s="11" t="s">
        <v>0</v>
      </c>
      <c r="F19" s="37"/>
    </row>
    <row r="20" spans="2:6" x14ac:dyDescent="0.25">
      <c r="B20" s="12" t="s">
        <v>145</v>
      </c>
      <c r="C20" s="5">
        <v>1</v>
      </c>
      <c r="D20" s="11" t="s">
        <v>0</v>
      </c>
    </row>
    <row r="21" spans="2:6" x14ac:dyDescent="0.25">
      <c r="B21" s="12" t="s">
        <v>86</v>
      </c>
      <c r="C21" s="5">
        <v>1</v>
      </c>
      <c r="D21" s="11" t="s">
        <v>0</v>
      </c>
    </row>
    <row r="22" spans="2:6" x14ac:dyDescent="0.25">
      <c r="B22" s="12" t="s">
        <v>87</v>
      </c>
      <c r="C22" s="5">
        <v>1</v>
      </c>
      <c r="D22" s="11" t="s">
        <v>0</v>
      </c>
    </row>
    <row r="23" spans="2:6" x14ac:dyDescent="0.25">
      <c r="B23" s="60" t="s">
        <v>261</v>
      </c>
      <c r="C23" s="61"/>
      <c r="D23" s="62"/>
    </row>
    <row r="24" spans="2:6" ht="77.25" x14ac:dyDescent="0.25">
      <c r="B24" s="6" t="s">
        <v>262</v>
      </c>
      <c r="C24" s="5">
        <v>2</v>
      </c>
      <c r="D24" s="11" t="s">
        <v>0</v>
      </c>
      <c r="F24" s="37"/>
    </row>
    <row r="25" spans="2:6" x14ac:dyDescent="0.25">
      <c r="B25" s="6" t="s">
        <v>258</v>
      </c>
      <c r="C25" s="5">
        <v>2</v>
      </c>
      <c r="D25" s="11" t="s">
        <v>72</v>
      </c>
    </row>
    <row r="26" spans="2:6" x14ac:dyDescent="0.25">
      <c r="B26" s="6" t="s">
        <v>73</v>
      </c>
      <c r="C26" s="5">
        <v>2</v>
      </c>
      <c r="D26" s="11" t="s">
        <v>0</v>
      </c>
    </row>
    <row r="27" spans="2:6" x14ac:dyDescent="0.25">
      <c r="B27" s="6" t="s">
        <v>74</v>
      </c>
      <c r="C27" s="5">
        <v>4</v>
      </c>
      <c r="D27" s="11" t="s">
        <v>0</v>
      </c>
    </row>
    <row r="28" spans="2:6" x14ac:dyDescent="0.25">
      <c r="B28" s="6" t="s">
        <v>75</v>
      </c>
      <c r="C28" s="5">
        <v>8</v>
      </c>
      <c r="D28" s="11" t="s">
        <v>0</v>
      </c>
    </row>
    <row r="29" spans="2:6" x14ac:dyDescent="0.25">
      <c r="B29" s="6" t="s">
        <v>75</v>
      </c>
      <c r="C29" s="5">
        <v>6</v>
      </c>
      <c r="D29" s="11" t="s">
        <v>0</v>
      </c>
    </row>
    <row r="30" spans="2:6" x14ac:dyDescent="0.25">
      <c r="B30" s="6" t="s">
        <v>76</v>
      </c>
      <c r="C30" s="5">
        <v>2</v>
      </c>
      <c r="D30" s="11" t="s">
        <v>0</v>
      </c>
    </row>
    <row r="31" spans="2:6" x14ac:dyDescent="0.25">
      <c r="B31" s="6" t="s">
        <v>77</v>
      </c>
      <c r="C31" s="5">
        <v>2</v>
      </c>
      <c r="D31" s="11" t="s">
        <v>0</v>
      </c>
    </row>
    <row r="32" spans="2:6" x14ac:dyDescent="0.25">
      <c r="B32" s="6" t="s">
        <v>101</v>
      </c>
      <c r="C32" s="5">
        <v>2</v>
      </c>
      <c r="D32" s="11" t="s">
        <v>0</v>
      </c>
    </row>
    <row r="33" spans="2:4" x14ac:dyDescent="0.25">
      <c r="B33" s="6" t="s">
        <v>102</v>
      </c>
      <c r="C33" s="5">
        <v>4</v>
      </c>
      <c r="D33" s="11" t="s">
        <v>0</v>
      </c>
    </row>
    <row r="34" spans="2:4" x14ac:dyDescent="0.25">
      <c r="B34" s="6" t="s">
        <v>78</v>
      </c>
      <c r="C34" s="5">
        <v>2</v>
      </c>
      <c r="D34" s="11" t="s">
        <v>0</v>
      </c>
    </row>
    <row r="35" spans="2:4" x14ac:dyDescent="0.25">
      <c r="B35" s="6" t="s">
        <v>146</v>
      </c>
      <c r="C35" s="5">
        <v>2</v>
      </c>
      <c r="D35" s="11" t="s">
        <v>0</v>
      </c>
    </row>
    <row r="36" spans="2:4" x14ac:dyDescent="0.25">
      <c r="B36" s="6" t="s">
        <v>79</v>
      </c>
      <c r="C36" s="5">
        <v>2</v>
      </c>
      <c r="D36" s="11" t="s">
        <v>0</v>
      </c>
    </row>
    <row r="37" spans="2:4" x14ac:dyDescent="0.25">
      <c r="B37" s="6" t="s">
        <v>80</v>
      </c>
      <c r="C37" s="5">
        <v>2</v>
      </c>
      <c r="D37" s="11" t="s">
        <v>0</v>
      </c>
    </row>
    <row r="38" spans="2:4" x14ac:dyDescent="0.25">
      <c r="B38" s="6" t="s">
        <v>81</v>
      </c>
      <c r="C38" s="5">
        <v>2</v>
      </c>
      <c r="D38" s="11" t="s">
        <v>0</v>
      </c>
    </row>
    <row r="39" spans="2:4" x14ac:dyDescent="0.25">
      <c r="B39" s="6" t="s">
        <v>263</v>
      </c>
      <c r="C39" s="5">
        <v>2</v>
      </c>
      <c r="D39" s="11" t="s">
        <v>0</v>
      </c>
    </row>
    <row r="40" spans="2:4" x14ac:dyDescent="0.25">
      <c r="B40" s="6" t="s">
        <v>82</v>
      </c>
      <c r="C40" s="5">
        <v>2</v>
      </c>
      <c r="D40" s="11" t="s">
        <v>0</v>
      </c>
    </row>
    <row r="41" spans="2:4" ht="51.75" x14ac:dyDescent="0.25">
      <c r="B41" s="6" t="s">
        <v>103</v>
      </c>
      <c r="C41" s="5">
        <v>2</v>
      </c>
      <c r="D41" s="11" t="s">
        <v>0</v>
      </c>
    </row>
    <row r="42" spans="2:4" x14ac:dyDescent="0.25">
      <c r="B42" s="6" t="s">
        <v>83</v>
      </c>
      <c r="C42" s="5">
        <v>2</v>
      </c>
      <c r="D42" s="11" t="s">
        <v>0</v>
      </c>
    </row>
    <row r="43" spans="2:4" x14ac:dyDescent="0.25">
      <c r="B43" s="6" t="s">
        <v>84</v>
      </c>
      <c r="C43" s="5">
        <v>2</v>
      </c>
      <c r="D43" s="11" t="s">
        <v>0</v>
      </c>
    </row>
    <row r="44" spans="2:4" x14ac:dyDescent="0.25">
      <c r="B44" s="27" t="s">
        <v>85</v>
      </c>
      <c r="C44" s="5">
        <v>1</v>
      </c>
      <c r="D44" s="11" t="s">
        <v>0</v>
      </c>
    </row>
    <row r="45" spans="2:4" x14ac:dyDescent="0.25">
      <c r="B45" s="60" t="s">
        <v>264</v>
      </c>
      <c r="C45" s="61"/>
      <c r="D45" s="62"/>
    </row>
    <row r="46" spans="2:4" ht="77.25" x14ac:dyDescent="0.25">
      <c r="B46" s="6" t="s">
        <v>265</v>
      </c>
      <c r="C46" s="5">
        <v>2</v>
      </c>
      <c r="D46" s="11" t="s">
        <v>0</v>
      </c>
    </row>
    <row r="47" spans="2:4" x14ac:dyDescent="0.25">
      <c r="B47" s="6" t="s">
        <v>259</v>
      </c>
      <c r="C47" s="5">
        <v>2</v>
      </c>
      <c r="D47" s="11" t="s">
        <v>72</v>
      </c>
    </row>
    <row r="48" spans="2:4" x14ac:dyDescent="0.25">
      <c r="B48" s="6" t="s">
        <v>73</v>
      </c>
      <c r="C48" s="5">
        <v>2</v>
      </c>
      <c r="D48" s="11" t="s">
        <v>0</v>
      </c>
    </row>
    <row r="49" spans="2:4" x14ac:dyDescent="0.25">
      <c r="B49" s="6" t="s">
        <v>74</v>
      </c>
      <c r="C49" s="5">
        <v>4</v>
      </c>
      <c r="D49" s="11" t="s">
        <v>0</v>
      </c>
    </row>
    <row r="50" spans="2:4" x14ac:dyDescent="0.25">
      <c r="B50" s="6" t="s">
        <v>75</v>
      </c>
      <c r="C50" s="5">
        <v>8</v>
      </c>
      <c r="D50" s="11" t="s">
        <v>0</v>
      </c>
    </row>
    <row r="51" spans="2:4" x14ac:dyDescent="0.25">
      <c r="B51" s="6" t="s">
        <v>75</v>
      </c>
      <c r="C51" s="5">
        <v>6</v>
      </c>
      <c r="D51" s="11" t="s">
        <v>0</v>
      </c>
    </row>
    <row r="52" spans="2:4" x14ac:dyDescent="0.25">
      <c r="B52" s="6" t="s">
        <v>76</v>
      </c>
      <c r="C52" s="5">
        <v>2</v>
      </c>
      <c r="D52" s="11" t="s">
        <v>0</v>
      </c>
    </row>
    <row r="53" spans="2:4" x14ac:dyDescent="0.25">
      <c r="B53" s="6" t="s">
        <v>77</v>
      </c>
      <c r="C53" s="5">
        <v>2</v>
      </c>
      <c r="D53" s="11" t="s">
        <v>0</v>
      </c>
    </row>
    <row r="54" spans="2:4" x14ac:dyDescent="0.25">
      <c r="B54" s="6" t="s">
        <v>101</v>
      </c>
      <c r="C54" s="5">
        <v>2</v>
      </c>
      <c r="D54" s="11" t="s">
        <v>0</v>
      </c>
    </row>
    <row r="55" spans="2:4" x14ac:dyDescent="0.25">
      <c r="B55" s="6" t="s">
        <v>102</v>
      </c>
      <c r="C55" s="5">
        <v>4</v>
      </c>
      <c r="D55" s="11" t="s">
        <v>0</v>
      </c>
    </row>
    <row r="56" spans="2:4" x14ac:dyDescent="0.25">
      <c r="B56" s="6" t="s">
        <v>78</v>
      </c>
      <c r="C56" s="5">
        <v>2</v>
      </c>
      <c r="D56" s="11" t="s">
        <v>0</v>
      </c>
    </row>
    <row r="57" spans="2:4" x14ac:dyDescent="0.25">
      <c r="B57" s="6" t="s">
        <v>266</v>
      </c>
      <c r="C57" s="5">
        <v>2</v>
      </c>
      <c r="D57" s="11" t="s">
        <v>0</v>
      </c>
    </row>
    <row r="58" spans="2:4" x14ac:dyDescent="0.25">
      <c r="B58" s="6" t="s">
        <v>79</v>
      </c>
      <c r="C58" s="5">
        <v>2</v>
      </c>
      <c r="D58" s="11" t="s">
        <v>0</v>
      </c>
    </row>
    <row r="59" spans="2:4" x14ac:dyDescent="0.25">
      <c r="B59" s="6" t="s">
        <v>80</v>
      </c>
      <c r="C59" s="5">
        <v>2</v>
      </c>
      <c r="D59" s="11" t="s">
        <v>0</v>
      </c>
    </row>
    <row r="60" spans="2:4" x14ac:dyDescent="0.25">
      <c r="B60" s="6" t="s">
        <v>81</v>
      </c>
      <c r="C60" s="5">
        <v>2</v>
      </c>
      <c r="D60" s="11" t="s">
        <v>0</v>
      </c>
    </row>
    <row r="61" spans="2:4" x14ac:dyDescent="0.25">
      <c r="B61" s="6" t="s">
        <v>267</v>
      </c>
      <c r="C61" s="5">
        <v>2</v>
      </c>
      <c r="D61" s="11" t="s">
        <v>0</v>
      </c>
    </row>
    <row r="62" spans="2:4" x14ac:dyDescent="0.25">
      <c r="B62" s="6" t="s">
        <v>82</v>
      </c>
      <c r="C62" s="5">
        <v>2</v>
      </c>
      <c r="D62" s="11" t="s">
        <v>0</v>
      </c>
    </row>
    <row r="63" spans="2:4" ht="51.75" x14ac:dyDescent="0.25">
      <c r="B63" s="6" t="s">
        <v>103</v>
      </c>
      <c r="C63" s="5">
        <v>2</v>
      </c>
      <c r="D63" s="11" t="s">
        <v>0</v>
      </c>
    </row>
    <row r="64" spans="2:4" x14ac:dyDescent="0.25">
      <c r="B64" s="6" t="s">
        <v>83</v>
      </c>
      <c r="C64" s="5">
        <v>2</v>
      </c>
      <c r="D64" s="11" t="s">
        <v>0</v>
      </c>
    </row>
    <row r="65" spans="2:13" x14ac:dyDescent="0.25">
      <c r="B65" s="6" t="s">
        <v>84</v>
      </c>
      <c r="C65" s="5">
        <v>2</v>
      </c>
      <c r="D65" s="11" t="s">
        <v>0</v>
      </c>
    </row>
    <row r="66" spans="2:13" x14ac:dyDescent="0.25">
      <c r="B66" s="27" t="s">
        <v>85</v>
      </c>
      <c r="C66" s="5">
        <v>1</v>
      </c>
      <c r="D66" s="11" t="s">
        <v>0</v>
      </c>
    </row>
    <row r="67" spans="2:13" x14ac:dyDescent="0.25">
      <c r="B67" s="51"/>
      <c r="C67" s="52"/>
      <c r="D67" s="53"/>
    </row>
    <row r="68" spans="2:13" x14ac:dyDescent="0.25">
      <c r="B68" s="63" t="s">
        <v>88</v>
      </c>
      <c r="C68" s="64"/>
      <c r="D68" s="65"/>
      <c r="F68" t="s">
        <v>287</v>
      </c>
      <c r="G68" t="s">
        <v>288</v>
      </c>
      <c r="H68" t="s">
        <v>290</v>
      </c>
      <c r="I68" t="s">
        <v>291</v>
      </c>
      <c r="J68" t="s">
        <v>292</v>
      </c>
    </row>
    <row r="69" spans="2:13" x14ac:dyDescent="0.25">
      <c r="B69" s="9" t="s">
        <v>154</v>
      </c>
      <c r="C69" s="13">
        <v>780</v>
      </c>
      <c r="D69" s="14" t="s">
        <v>5</v>
      </c>
      <c r="E69" s="37"/>
      <c r="F69">
        <f>20*3*2</f>
        <v>120</v>
      </c>
      <c r="G69">
        <f>20*3*2</f>
        <v>120</v>
      </c>
      <c r="J69" s="44">
        <f>55*3*3</f>
        <v>495</v>
      </c>
      <c r="M69">
        <f>(K69+J69+I69+H69+G69+F69+L69)*1.05</f>
        <v>771.75</v>
      </c>
    </row>
    <row r="70" spans="2:13" x14ac:dyDescent="0.25">
      <c r="B70" s="9" t="s">
        <v>289</v>
      </c>
      <c r="C70" s="13">
        <v>130</v>
      </c>
      <c r="D70" s="14" t="s">
        <v>5</v>
      </c>
      <c r="E70" s="37"/>
      <c r="H70">
        <f>20*3</f>
        <v>60</v>
      </c>
      <c r="I70">
        <f>20*3</f>
        <v>60</v>
      </c>
      <c r="M70">
        <f>(K70+J70+I70+H70+G70+F70+L70)*1.05</f>
        <v>126</v>
      </c>
    </row>
    <row r="71" spans="2:13" x14ac:dyDescent="0.25">
      <c r="B71" s="9" t="s">
        <v>90</v>
      </c>
      <c r="C71" s="13">
        <v>0</v>
      </c>
      <c r="D71" s="14" t="s">
        <v>5</v>
      </c>
      <c r="E71" s="37"/>
      <c r="M71">
        <f>(K71+J71+I71+H71+G71+F71+L71)*1.05</f>
        <v>0</v>
      </c>
    </row>
    <row r="72" spans="2:13" x14ac:dyDescent="0.25">
      <c r="B72" s="9" t="s">
        <v>89</v>
      </c>
      <c r="C72" s="13">
        <v>180</v>
      </c>
      <c r="D72" s="14" t="s">
        <v>5</v>
      </c>
      <c r="E72" s="37"/>
      <c r="J72" s="44">
        <f>55*3</f>
        <v>165</v>
      </c>
      <c r="M72">
        <f>(K72+J72+I72+H72+G72+F72+L72)*1.05</f>
        <v>173.25</v>
      </c>
    </row>
    <row r="73" spans="2:13" x14ac:dyDescent="0.25">
      <c r="B73" s="9" t="s">
        <v>91</v>
      </c>
      <c r="C73" s="5">
        <v>90</v>
      </c>
      <c r="D73" s="42" t="s">
        <v>5</v>
      </c>
      <c r="E73" s="37"/>
      <c r="F73">
        <f>20</f>
        <v>20</v>
      </c>
      <c r="G73">
        <f>20</f>
        <v>20</v>
      </c>
      <c r="H73">
        <v>20</v>
      </c>
      <c r="I73">
        <v>20</v>
      </c>
      <c r="M73">
        <f>(K73+J73+I73+H73+G73+F73+L73)*1.05</f>
        <v>84</v>
      </c>
    </row>
    <row r="74" spans="2:13" x14ac:dyDescent="0.25">
      <c r="B74" s="9" t="s">
        <v>92</v>
      </c>
      <c r="C74" s="5">
        <v>200</v>
      </c>
      <c r="D74" s="41" t="s">
        <v>5</v>
      </c>
    </row>
    <row r="75" spans="2:13" x14ac:dyDescent="0.25">
      <c r="B75" s="9" t="s">
        <v>93</v>
      </c>
      <c r="C75" s="5">
        <v>200</v>
      </c>
      <c r="D75" s="41" t="s">
        <v>5</v>
      </c>
    </row>
    <row r="76" spans="2:13" x14ac:dyDescent="0.25">
      <c r="B76" s="9" t="s">
        <v>94</v>
      </c>
      <c r="C76" s="5">
        <v>200</v>
      </c>
      <c r="D76" s="41" t="s">
        <v>5</v>
      </c>
    </row>
    <row r="77" spans="2:13" x14ac:dyDescent="0.25">
      <c r="B77" s="9" t="s">
        <v>107</v>
      </c>
      <c r="C77" s="5">
        <v>100</v>
      </c>
      <c r="D77" s="41" t="s">
        <v>5</v>
      </c>
    </row>
    <row r="78" spans="2:13" x14ac:dyDescent="0.25">
      <c r="B78" s="9" t="s">
        <v>108</v>
      </c>
      <c r="C78" s="5">
        <v>100</v>
      </c>
      <c r="D78" s="41" t="s">
        <v>5</v>
      </c>
    </row>
    <row r="79" spans="2:13" x14ac:dyDescent="0.25">
      <c r="B79" s="9" t="s">
        <v>109</v>
      </c>
      <c r="C79" s="5">
        <v>100</v>
      </c>
      <c r="D79" s="41" t="s">
        <v>5</v>
      </c>
    </row>
    <row r="80" spans="2:13" x14ac:dyDescent="0.25">
      <c r="B80" s="9" t="s">
        <v>110</v>
      </c>
      <c r="C80" s="5">
        <v>100</v>
      </c>
      <c r="D80" s="41" t="s">
        <v>5</v>
      </c>
    </row>
    <row r="81" spans="2:5" x14ac:dyDescent="0.25">
      <c r="B81" s="9" t="s">
        <v>111</v>
      </c>
      <c r="C81" s="5">
        <v>100</v>
      </c>
      <c r="D81" s="41" t="s">
        <v>5</v>
      </c>
    </row>
    <row r="82" spans="2:5" x14ac:dyDescent="0.25">
      <c r="B82" s="9" t="s">
        <v>112</v>
      </c>
      <c r="C82" s="5">
        <v>100</v>
      </c>
      <c r="D82" s="41" t="s">
        <v>5</v>
      </c>
    </row>
    <row r="83" spans="2:5" x14ac:dyDescent="0.25">
      <c r="B83" s="63" t="s">
        <v>143</v>
      </c>
      <c r="C83" s="64"/>
      <c r="D83" s="65"/>
    </row>
    <row r="84" spans="2:5" ht="25.5" x14ac:dyDescent="0.25">
      <c r="B84" s="9" t="s">
        <v>268</v>
      </c>
      <c r="C84" s="13">
        <v>2</v>
      </c>
      <c r="D84" s="14" t="s">
        <v>68</v>
      </c>
    </row>
    <row r="85" spans="2:5" ht="25.5" x14ac:dyDescent="0.25">
      <c r="B85" s="9" t="s">
        <v>95</v>
      </c>
      <c r="C85" s="13">
        <v>3</v>
      </c>
      <c r="D85" s="14" t="s">
        <v>68</v>
      </c>
    </row>
    <row r="86" spans="2:5" ht="38.25" x14ac:dyDescent="0.25">
      <c r="B86" s="9" t="s">
        <v>269</v>
      </c>
      <c r="C86" s="13">
        <v>3</v>
      </c>
      <c r="D86" s="14" t="s">
        <v>68</v>
      </c>
    </row>
    <row r="87" spans="2:5" x14ac:dyDescent="0.25">
      <c r="B87" s="63" t="s">
        <v>96</v>
      </c>
      <c r="C87" s="64"/>
      <c r="D87" s="65"/>
    </row>
    <row r="88" spans="2:5" x14ac:dyDescent="0.25">
      <c r="B88" s="9" t="s">
        <v>115</v>
      </c>
      <c r="C88" s="13">
        <v>20</v>
      </c>
      <c r="D88" s="14" t="s">
        <v>0</v>
      </c>
    </row>
    <row r="89" spans="2:5" x14ac:dyDescent="0.25">
      <c r="B89" s="9" t="s">
        <v>116</v>
      </c>
      <c r="C89" s="13">
        <v>10</v>
      </c>
      <c r="D89" s="14" t="s">
        <v>0</v>
      </c>
    </row>
    <row r="90" spans="2:5" x14ac:dyDescent="0.25">
      <c r="B90" s="9" t="s">
        <v>104</v>
      </c>
      <c r="C90" s="13">
        <v>5</v>
      </c>
      <c r="D90" s="14" t="s">
        <v>0</v>
      </c>
      <c r="E90" s="37"/>
    </row>
    <row r="91" spans="2:5" x14ac:dyDescent="0.25">
      <c r="B91" s="9" t="s">
        <v>303</v>
      </c>
      <c r="C91" s="13">
        <v>3</v>
      </c>
      <c r="D91" s="14" t="s">
        <v>0</v>
      </c>
      <c r="E91" s="37"/>
    </row>
    <row r="92" spans="2:5" x14ac:dyDescent="0.25">
      <c r="B92" s="63" t="s">
        <v>97</v>
      </c>
      <c r="C92" s="64"/>
      <c r="D92" s="65"/>
    </row>
    <row r="93" spans="2:5" x14ac:dyDescent="0.25">
      <c r="B93" s="9" t="s">
        <v>105</v>
      </c>
      <c r="C93" s="13">
        <v>1</v>
      </c>
      <c r="D93" s="14" t="s">
        <v>0</v>
      </c>
    </row>
    <row r="94" spans="2:5" x14ac:dyDescent="0.25">
      <c r="B94" s="9" t="s">
        <v>98</v>
      </c>
      <c r="C94" s="13">
        <v>1</v>
      </c>
      <c r="D94" s="14" t="s">
        <v>0</v>
      </c>
    </row>
    <row r="95" spans="2:5" x14ac:dyDescent="0.25">
      <c r="B95" s="9" t="s">
        <v>106</v>
      </c>
      <c r="C95" s="13">
        <v>1</v>
      </c>
      <c r="D95" s="14" t="s">
        <v>0</v>
      </c>
    </row>
    <row r="96" spans="2:5" x14ac:dyDescent="0.25">
      <c r="B96" s="9" t="s">
        <v>99</v>
      </c>
      <c r="C96" s="13">
        <v>2</v>
      </c>
      <c r="D96" s="14" t="s">
        <v>0</v>
      </c>
    </row>
    <row r="97" spans="2:4" x14ac:dyDescent="0.25">
      <c r="B97" s="27" t="s">
        <v>138</v>
      </c>
      <c r="C97" s="5">
        <v>1</v>
      </c>
      <c r="D97" s="14" t="s">
        <v>0</v>
      </c>
    </row>
    <row r="98" spans="2:4" x14ac:dyDescent="0.25">
      <c r="B98" s="63" t="s">
        <v>139</v>
      </c>
      <c r="C98" s="64"/>
      <c r="D98" s="65"/>
    </row>
    <row r="99" spans="2:4" x14ac:dyDescent="0.25">
      <c r="B99" s="12" t="s">
        <v>113</v>
      </c>
      <c r="C99" s="10">
        <v>10</v>
      </c>
      <c r="D99" s="11" t="s">
        <v>114</v>
      </c>
    </row>
    <row r="100" spans="2:4" x14ac:dyDescent="0.25">
      <c r="B100" s="12" t="s">
        <v>140</v>
      </c>
      <c r="C100" s="10">
        <v>30</v>
      </c>
      <c r="D100" s="11" t="s">
        <v>0</v>
      </c>
    </row>
    <row r="101" spans="2:4" x14ac:dyDescent="0.25">
      <c r="B101" s="12" t="s">
        <v>141</v>
      </c>
      <c r="C101" s="10">
        <v>50</v>
      </c>
      <c r="D101" s="11" t="s">
        <v>0</v>
      </c>
    </row>
    <row r="102" spans="2:4" x14ac:dyDescent="0.25">
      <c r="B102" s="63" t="s">
        <v>117</v>
      </c>
      <c r="C102" s="64"/>
      <c r="D102" s="65"/>
    </row>
    <row r="103" spans="2:4" x14ac:dyDescent="0.25">
      <c r="B103" s="12" t="s">
        <v>270</v>
      </c>
      <c r="C103" s="10">
        <v>6</v>
      </c>
      <c r="D103" s="11" t="s">
        <v>114</v>
      </c>
    </row>
    <row r="104" spans="2:4" x14ac:dyDescent="0.25">
      <c r="B104" s="12" t="s">
        <v>271</v>
      </c>
      <c r="C104" s="10">
        <v>6</v>
      </c>
      <c r="D104" s="11" t="s">
        <v>0</v>
      </c>
    </row>
    <row r="105" spans="2:4" x14ac:dyDescent="0.25">
      <c r="B105" s="12" t="s">
        <v>272</v>
      </c>
      <c r="C105" s="10">
        <v>6</v>
      </c>
      <c r="D105" s="11" t="s">
        <v>0</v>
      </c>
    </row>
    <row r="106" spans="2:4" x14ac:dyDescent="0.25">
      <c r="B106" s="12" t="s">
        <v>273</v>
      </c>
      <c r="C106" s="10">
        <v>6</v>
      </c>
      <c r="D106" s="11" t="s">
        <v>0</v>
      </c>
    </row>
    <row r="107" spans="2:4" x14ac:dyDescent="0.25">
      <c r="B107" s="12" t="s">
        <v>274</v>
      </c>
      <c r="C107" s="10">
        <v>10</v>
      </c>
      <c r="D107" s="11" t="s">
        <v>5</v>
      </c>
    </row>
    <row r="108" spans="2:4" x14ac:dyDescent="0.25">
      <c r="B108" s="63" t="s">
        <v>118</v>
      </c>
      <c r="C108" s="64"/>
      <c r="D108" s="65"/>
    </row>
    <row r="109" spans="2:4" x14ac:dyDescent="0.25">
      <c r="B109" s="12" t="s">
        <v>119</v>
      </c>
      <c r="C109" s="10">
        <v>100</v>
      </c>
      <c r="D109" s="11" t="s">
        <v>5</v>
      </c>
    </row>
    <row r="110" spans="2:4" x14ac:dyDescent="0.25">
      <c r="B110" s="12" t="s">
        <v>120</v>
      </c>
      <c r="C110" s="10">
        <v>200</v>
      </c>
      <c r="D110" s="11" t="s">
        <v>5</v>
      </c>
    </row>
    <row r="111" spans="2:4" x14ac:dyDescent="0.25">
      <c r="B111" s="12" t="s">
        <v>121</v>
      </c>
      <c r="C111" s="10">
        <f>C110+C109</f>
        <v>300</v>
      </c>
      <c r="D111" s="11" t="s">
        <v>5</v>
      </c>
    </row>
    <row r="112" spans="2:4" x14ac:dyDescent="0.25">
      <c r="B112" s="63" t="s">
        <v>275</v>
      </c>
      <c r="C112" s="64"/>
      <c r="D112" s="65"/>
    </row>
    <row r="113" spans="2:6" x14ac:dyDescent="0.25">
      <c r="B113" s="9" t="s">
        <v>307</v>
      </c>
      <c r="C113" s="43">
        <v>1</v>
      </c>
      <c r="D113" s="11" t="s">
        <v>0</v>
      </c>
      <c r="E113" s="45"/>
      <c r="F113" t="s">
        <v>295</v>
      </c>
    </row>
    <row r="114" spans="2:6" x14ac:dyDescent="0.25">
      <c r="B114" s="9" t="s">
        <v>308</v>
      </c>
      <c r="C114" s="43">
        <v>1</v>
      </c>
      <c r="D114" s="11" t="s">
        <v>0</v>
      </c>
      <c r="E114" s="45"/>
    </row>
    <row r="115" spans="2:6" x14ac:dyDescent="0.25">
      <c r="B115" s="9" t="s">
        <v>309</v>
      </c>
      <c r="C115" s="43">
        <v>2</v>
      </c>
      <c r="D115" s="11" t="s">
        <v>0</v>
      </c>
      <c r="E115" s="45"/>
      <c r="F115" t="s">
        <v>295</v>
      </c>
    </row>
    <row r="116" spans="2:6" x14ac:dyDescent="0.25">
      <c r="B116" s="9" t="s">
        <v>310</v>
      </c>
      <c r="C116" s="43">
        <v>1</v>
      </c>
      <c r="D116" s="11" t="s">
        <v>0</v>
      </c>
      <c r="E116" s="45"/>
    </row>
    <row r="117" spans="2:6" ht="25.5" x14ac:dyDescent="0.25">
      <c r="B117" s="9" t="s">
        <v>311</v>
      </c>
      <c r="C117" s="43">
        <v>110</v>
      </c>
      <c r="D117" s="11" t="s">
        <v>5</v>
      </c>
    </row>
    <row r="118" spans="2:6" x14ac:dyDescent="0.25">
      <c r="B118" s="12" t="s">
        <v>296</v>
      </c>
      <c r="C118" s="10">
        <v>40</v>
      </c>
      <c r="D118" s="11" t="s">
        <v>5</v>
      </c>
    </row>
    <row r="119" spans="2:6" x14ac:dyDescent="0.25">
      <c r="B119" s="12" t="s">
        <v>121</v>
      </c>
      <c r="C119" s="10">
        <v>40</v>
      </c>
      <c r="D119" s="11" t="s">
        <v>5</v>
      </c>
    </row>
    <row r="120" spans="2:6" x14ac:dyDescent="0.25">
      <c r="B120" s="12" t="s">
        <v>297</v>
      </c>
      <c r="C120" s="10">
        <v>6</v>
      </c>
      <c r="D120" s="11" t="s">
        <v>114</v>
      </c>
    </row>
    <row r="121" spans="2:6" x14ac:dyDescent="0.25">
      <c r="B121" s="12" t="s">
        <v>298</v>
      </c>
      <c r="C121" s="10">
        <v>6</v>
      </c>
      <c r="D121" s="11" t="s">
        <v>0</v>
      </c>
    </row>
    <row r="122" spans="2:6" x14ac:dyDescent="0.25">
      <c r="B122" s="12" t="s">
        <v>299</v>
      </c>
      <c r="C122" s="10">
        <v>6</v>
      </c>
      <c r="D122" s="11" t="s">
        <v>0</v>
      </c>
    </row>
    <row r="123" spans="2:6" x14ac:dyDescent="0.25">
      <c r="B123" s="12" t="s">
        <v>300</v>
      </c>
      <c r="C123" s="10">
        <v>12</v>
      </c>
      <c r="D123" s="11" t="s">
        <v>0</v>
      </c>
    </row>
    <row r="124" spans="2:6" x14ac:dyDescent="0.25">
      <c r="B124" s="12" t="s">
        <v>301</v>
      </c>
      <c r="C124" s="10">
        <v>6</v>
      </c>
      <c r="D124" s="11" t="s">
        <v>5</v>
      </c>
    </row>
    <row r="125" spans="2:6" x14ac:dyDescent="0.25">
      <c r="B125" s="51"/>
      <c r="C125" s="52"/>
      <c r="D125" s="53"/>
    </row>
  </sheetData>
  <mergeCells count="15">
    <mergeCell ref="B67:D67"/>
    <mergeCell ref="B2:D2"/>
    <mergeCell ref="B3:D3"/>
    <mergeCell ref="B4:D4"/>
    <mergeCell ref="B23:D23"/>
    <mergeCell ref="B45:D45"/>
    <mergeCell ref="B125:D125"/>
    <mergeCell ref="B108:D108"/>
    <mergeCell ref="B112:D112"/>
    <mergeCell ref="B68:D68"/>
    <mergeCell ref="B83:D83"/>
    <mergeCell ref="B87:D87"/>
    <mergeCell ref="B92:D92"/>
    <mergeCell ref="B98:D98"/>
    <mergeCell ref="B102:D10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ETA</vt:lpstr>
      <vt:lpstr>RAP ETA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2021-09-06T18:54:57Z</dcterms:modified>
</cp:coreProperties>
</file>